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180" windowWidth="12120" windowHeight="8775" tabRatio="843" activeTab="0"/>
  </bookViews>
  <sheets>
    <sheet name="xplot" sheetId="1" r:id="rId1"/>
    <sheet name="yplot" sheetId="2" r:id="rId2"/>
    <sheet name="1" sheetId="3" r:id="rId3"/>
    <sheet name="10" sheetId="4" r:id="rId4"/>
    <sheet name="39" sheetId="5" r:id="rId5"/>
    <sheet name="225" sheetId="6" r:id="rId6"/>
    <sheet name="257" sheetId="7" r:id="rId7"/>
    <sheet name="268" sheetId="8" r:id="rId8"/>
    <sheet name="474" sheetId="9" r:id="rId9"/>
    <sheet name="508" sheetId="10" r:id="rId10"/>
    <sheet name="520" sheetId="11" r:id="rId11"/>
    <sheet name="Radius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<sst xmlns="http://schemas.openxmlformats.org/spreadsheetml/2006/main" count="99" uniqueCount="5">
  <si>
    <t>max dev</t>
  </si>
  <si>
    <t xml:space="preserve">stdev </t>
  </si>
  <si>
    <t>min dev</t>
  </si>
  <si>
    <t>slopes</t>
  </si>
  <si>
    <t>offset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</si>
</sst>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.7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7"/>
      <name val="Arial"/>
      <family val="2"/>
    </font>
    <font>
      <b/>
      <sz val="9.25"/>
      <name val="Arial"/>
      <family val="0"/>
    </font>
    <font>
      <sz val="8"/>
      <name val="Arial"/>
      <family val="0"/>
    </font>
    <font>
      <sz val="21.25"/>
      <name val="Arial"/>
      <family val="0"/>
    </font>
    <font>
      <sz val="20.5"/>
      <name val="Arial"/>
      <family val="0"/>
    </font>
    <font>
      <b/>
      <sz val="25"/>
      <name val="Arial"/>
      <family val="0"/>
    </font>
    <font>
      <b/>
      <sz val="20.5"/>
      <name val="Arial"/>
      <family val="0"/>
    </font>
    <font>
      <sz val="12"/>
      <name val="Times New Roman"/>
      <family val="0"/>
    </font>
    <font>
      <b/>
      <sz val="1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M2.28 x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25"/>
          <c:w val="0.9405"/>
          <c:h val="0.8687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1!$K$1:$K$29</c:f>
              <c:numCache>
                <c:ptCount val="29"/>
                <c:pt idx="0">
                  <c:v>0</c:v>
                </c:pt>
                <c:pt idx="1">
                  <c:v>0.022</c:v>
                </c:pt>
                <c:pt idx="2">
                  <c:v>0.056</c:v>
                </c:pt>
                <c:pt idx="3">
                  <c:v>0.04</c:v>
                </c:pt>
                <c:pt idx="4">
                  <c:v>0.0010000000000000009</c:v>
                </c:pt>
                <c:pt idx="5">
                  <c:v>0.045</c:v>
                </c:pt>
                <c:pt idx="6">
                  <c:v>0.067</c:v>
                </c:pt>
                <c:pt idx="7">
                  <c:v>0.062</c:v>
                </c:pt>
                <c:pt idx="8">
                  <c:v>0.052000000000000005</c:v>
                </c:pt>
                <c:pt idx="9">
                  <c:v>0.045</c:v>
                </c:pt>
                <c:pt idx="10">
                  <c:v>0.022000000000000006</c:v>
                </c:pt>
                <c:pt idx="11">
                  <c:v>0.047</c:v>
                </c:pt>
                <c:pt idx="12">
                  <c:v>0.057999999999999996</c:v>
                </c:pt>
                <c:pt idx="13">
                  <c:v>0.018000000000000002</c:v>
                </c:pt>
                <c:pt idx="14">
                  <c:v>0.006999999999999999</c:v>
                </c:pt>
                <c:pt idx="15">
                  <c:v>0.05399999999999999</c:v>
                </c:pt>
                <c:pt idx="16">
                  <c:v>0.09999999999999999</c:v>
                </c:pt>
                <c:pt idx="17">
                  <c:v>0.078</c:v>
                </c:pt>
                <c:pt idx="18">
                  <c:v>0.079</c:v>
                </c:pt>
                <c:pt idx="19">
                  <c:v>0.099</c:v>
                </c:pt>
                <c:pt idx="20">
                  <c:v>0.1</c:v>
                </c:pt>
                <c:pt idx="21">
                  <c:v>0.087</c:v>
                </c:pt>
                <c:pt idx="22">
                  <c:v>0.063</c:v>
                </c:pt>
                <c:pt idx="23">
                  <c:v>0.07800000000000001</c:v>
                </c:pt>
                <c:pt idx="24">
                  <c:v>0.154</c:v>
                </c:pt>
                <c:pt idx="25">
                  <c:v>0.192</c:v>
                </c:pt>
                <c:pt idx="26">
                  <c:v>0.165</c:v>
                </c:pt>
                <c:pt idx="27">
                  <c:v>0.07899999999999999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'10'!$K$1:$K$29</c:f>
              <c:numCache>
                <c:ptCount val="29"/>
                <c:pt idx="0">
                  <c:v>0</c:v>
                </c:pt>
                <c:pt idx="1">
                  <c:v>0.05453571428571429</c:v>
                </c:pt>
                <c:pt idx="2">
                  <c:v>0.06207142857142857</c:v>
                </c:pt>
                <c:pt idx="3">
                  <c:v>0.04460714285714286</c:v>
                </c:pt>
                <c:pt idx="4">
                  <c:v>0.020142857142857143</c:v>
                </c:pt>
                <c:pt idx="5">
                  <c:v>-0.00932142857142857</c:v>
                </c:pt>
                <c:pt idx="6">
                  <c:v>0.015214285714285715</c:v>
                </c:pt>
                <c:pt idx="7">
                  <c:v>-0.0032499999999999994</c:v>
                </c:pt>
                <c:pt idx="8">
                  <c:v>-0.0017142857142857133</c:v>
                </c:pt>
                <c:pt idx="9">
                  <c:v>0.01282142857142857</c:v>
                </c:pt>
                <c:pt idx="10">
                  <c:v>0.03635714285714286</c:v>
                </c:pt>
                <c:pt idx="11">
                  <c:v>0.06389285714285714</c:v>
                </c:pt>
                <c:pt idx="12">
                  <c:v>0.05342857142857143</c:v>
                </c:pt>
                <c:pt idx="13">
                  <c:v>0.012964285714285713</c:v>
                </c:pt>
                <c:pt idx="14">
                  <c:v>-0.0095</c:v>
                </c:pt>
                <c:pt idx="15">
                  <c:v>0.05803571428571429</c:v>
                </c:pt>
                <c:pt idx="16">
                  <c:v>0.12057142857142858</c:v>
                </c:pt>
                <c:pt idx="17">
                  <c:v>0.11110714285714286</c:v>
                </c:pt>
                <c:pt idx="18">
                  <c:v>0.07764285714285715</c:v>
                </c:pt>
                <c:pt idx="19">
                  <c:v>0.07917857142857143</c:v>
                </c:pt>
                <c:pt idx="20">
                  <c:v>0.08871428571428572</c:v>
                </c:pt>
                <c:pt idx="21">
                  <c:v>0.08024999999999999</c:v>
                </c:pt>
                <c:pt idx="22">
                  <c:v>0.04278571428571428</c:v>
                </c:pt>
                <c:pt idx="23">
                  <c:v>0.049321428571428565</c:v>
                </c:pt>
                <c:pt idx="24">
                  <c:v>0.10285714285714284</c:v>
                </c:pt>
                <c:pt idx="25">
                  <c:v>0.15639285714285717</c:v>
                </c:pt>
                <c:pt idx="26">
                  <c:v>0.15992857142857142</c:v>
                </c:pt>
                <c:pt idx="27">
                  <c:v>0.0984642857142857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'39'!$K$1:$K$29</c:f>
              <c:numCache>
                <c:ptCount val="29"/>
                <c:pt idx="0">
                  <c:v>0</c:v>
                </c:pt>
                <c:pt idx="1">
                  <c:v>-0.003107142857142857</c:v>
                </c:pt>
                <c:pt idx="2">
                  <c:v>-0.006214285714285714</c:v>
                </c:pt>
                <c:pt idx="3">
                  <c:v>-0.02532142857142857</c:v>
                </c:pt>
                <c:pt idx="4">
                  <c:v>-0.07842857142857143</c:v>
                </c:pt>
                <c:pt idx="5">
                  <c:v>-0.1345357142857143</c:v>
                </c:pt>
                <c:pt idx="6">
                  <c:v>-0.15564285714285714</c:v>
                </c:pt>
                <c:pt idx="7">
                  <c:v>-0.13875</c:v>
                </c:pt>
                <c:pt idx="8">
                  <c:v>-0.08985714285714286</c:v>
                </c:pt>
                <c:pt idx="9">
                  <c:v>-0.02396428571428571</c:v>
                </c:pt>
                <c:pt idx="10">
                  <c:v>-7.142857142856604E-05</c:v>
                </c:pt>
                <c:pt idx="11">
                  <c:v>-0.0021785714285714256</c:v>
                </c:pt>
                <c:pt idx="12">
                  <c:v>-0.004285714285714282</c:v>
                </c:pt>
                <c:pt idx="13">
                  <c:v>0.005607142857142861</c:v>
                </c:pt>
                <c:pt idx="14">
                  <c:v>-0.012499999999999997</c:v>
                </c:pt>
                <c:pt idx="15">
                  <c:v>-0.012607142857142855</c:v>
                </c:pt>
                <c:pt idx="16">
                  <c:v>-0.004714285714285711</c:v>
                </c:pt>
                <c:pt idx="17">
                  <c:v>0.008178571428571434</c:v>
                </c:pt>
                <c:pt idx="18">
                  <c:v>0.039071428571428576</c:v>
                </c:pt>
                <c:pt idx="19">
                  <c:v>0.004964285714285721</c:v>
                </c:pt>
                <c:pt idx="20">
                  <c:v>-0.041142857142857134</c:v>
                </c:pt>
                <c:pt idx="21">
                  <c:v>-0.02625</c:v>
                </c:pt>
                <c:pt idx="22">
                  <c:v>0.0026428571428571464</c:v>
                </c:pt>
                <c:pt idx="23">
                  <c:v>0.04153571428571429</c:v>
                </c:pt>
                <c:pt idx="24">
                  <c:v>0.03242857142857143</c:v>
                </c:pt>
                <c:pt idx="25">
                  <c:v>0.004321428571428577</c:v>
                </c:pt>
                <c:pt idx="26">
                  <c:v>-0.02578571428571428</c:v>
                </c:pt>
                <c:pt idx="27">
                  <c:v>0.009107142857142866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'225'!$K$1:$K$29</c:f>
              <c:numCache>
                <c:ptCount val="29"/>
                <c:pt idx="0">
                  <c:v>0</c:v>
                </c:pt>
                <c:pt idx="1">
                  <c:v>-0.03382142857142857</c:v>
                </c:pt>
                <c:pt idx="2">
                  <c:v>-0.05664285714285714</c:v>
                </c:pt>
                <c:pt idx="3">
                  <c:v>-0.09546428571428572</c:v>
                </c:pt>
                <c:pt idx="4">
                  <c:v>-0.07728571428571429</c:v>
                </c:pt>
                <c:pt idx="5">
                  <c:v>-0.03610714285714286</c:v>
                </c:pt>
                <c:pt idx="6">
                  <c:v>0.00807142857142857</c:v>
                </c:pt>
                <c:pt idx="7">
                  <c:v>-0.0027500000000000024</c:v>
                </c:pt>
                <c:pt idx="8">
                  <c:v>-0.004571428571428572</c:v>
                </c:pt>
                <c:pt idx="9">
                  <c:v>-0.031392857142857146</c:v>
                </c:pt>
                <c:pt idx="10">
                  <c:v>-0.054214285714285715</c:v>
                </c:pt>
                <c:pt idx="11">
                  <c:v>-0.03503571428571429</c:v>
                </c:pt>
                <c:pt idx="12">
                  <c:v>0.02414285714285714</c:v>
                </c:pt>
                <c:pt idx="13">
                  <c:v>-0.01067857142857143</c:v>
                </c:pt>
                <c:pt idx="14">
                  <c:v>0.0085</c:v>
                </c:pt>
                <c:pt idx="15">
                  <c:v>0.039678571428571424</c:v>
                </c:pt>
                <c:pt idx="16">
                  <c:v>0.032857142857142856</c:v>
                </c:pt>
                <c:pt idx="17">
                  <c:v>0.030035714285714284</c:v>
                </c:pt>
                <c:pt idx="18">
                  <c:v>0.04821428571428571</c:v>
                </c:pt>
                <c:pt idx="19">
                  <c:v>0.04239285714285715</c:v>
                </c:pt>
                <c:pt idx="20">
                  <c:v>0.13957142857142857</c:v>
                </c:pt>
                <c:pt idx="21">
                  <c:v>0.11274999999999999</c:v>
                </c:pt>
                <c:pt idx="22">
                  <c:v>0.09092857142857141</c:v>
                </c:pt>
                <c:pt idx="23">
                  <c:v>0.08410714285714285</c:v>
                </c:pt>
                <c:pt idx="24">
                  <c:v>0.07428571428571427</c:v>
                </c:pt>
                <c:pt idx="25">
                  <c:v>0.09646428571428571</c:v>
                </c:pt>
                <c:pt idx="26">
                  <c:v>0.11264285714285713</c:v>
                </c:pt>
                <c:pt idx="27">
                  <c:v>0.11382142857142856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'257'!$K$1:$K$29</c:f>
              <c:numCache>
                <c:ptCount val="29"/>
                <c:pt idx="0">
                  <c:v>0</c:v>
                </c:pt>
                <c:pt idx="1">
                  <c:v>-0.003071428571428572</c:v>
                </c:pt>
                <c:pt idx="2">
                  <c:v>-0.006142857142857144</c:v>
                </c:pt>
                <c:pt idx="3">
                  <c:v>-0.03221428571428571</c:v>
                </c:pt>
                <c:pt idx="4">
                  <c:v>0.031714285714285716</c:v>
                </c:pt>
                <c:pt idx="5">
                  <c:v>0.06664285714285714</c:v>
                </c:pt>
                <c:pt idx="6">
                  <c:v>0.07657142857142857</c:v>
                </c:pt>
                <c:pt idx="7">
                  <c:v>0.0795</c:v>
                </c:pt>
                <c:pt idx="8">
                  <c:v>0.06142857142857142</c:v>
                </c:pt>
                <c:pt idx="9">
                  <c:v>0.05935714285714285</c:v>
                </c:pt>
                <c:pt idx="10">
                  <c:v>0.09528571428571428</c:v>
                </c:pt>
                <c:pt idx="11">
                  <c:v>0.04121428571428572</c:v>
                </c:pt>
                <c:pt idx="12">
                  <c:v>0.03614285714285714</c:v>
                </c:pt>
                <c:pt idx="13">
                  <c:v>0.05807142857142857</c:v>
                </c:pt>
                <c:pt idx="14">
                  <c:v>0.044</c:v>
                </c:pt>
                <c:pt idx="15">
                  <c:v>0.039928571428571424</c:v>
                </c:pt>
                <c:pt idx="16">
                  <c:v>0.054857142857142854</c:v>
                </c:pt>
                <c:pt idx="17">
                  <c:v>0.05078571428571428</c:v>
                </c:pt>
                <c:pt idx="18">
                  <c:v>0.09671428571428571</c:v>
                </c:pt>
                <c:pt idx="19">
                  <c:v>0.11064285714285713</c:v>
                </c:pt>
                <c:pt idx="20">
                  <c:v>0.09857142857142856</c:v>
                </c:pt>
                <c:pt idx="21">
                  <c:v>0.1125</c:v>
                </c:pt>
                <c:pt idx="22">
                  <c:v>0.09842857142857143</c:v>
                </c:pt>
                <c:pt idx="23">
                  <c:v>0.05235714285714285</c:v>
                </c:pt>
                <c:pt idx="24">
                  <c:v>0.046285714285714284</c:v>
                </c:pt>
                <c:pt idx="25">
                  <c:v>0.05821428571428571</c:v>
                </c:pt>
                <c:pt idx="26">
                  <c:v>0.03214285714285714</c:v>
                </c:pt>
                <c:pt idx="27">
                  <c:v>0.017071428571428567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'268'!$K$1:$K$29</c:f>
              <c:numCache>
                <c:ptCount val="29"/>
                <c:pt idx="0">
                  <c:v>0</c:v>
                </c:pt>
                <c:pt idx="1">
                  <c:v>0.0015714285714285847</c:v>
                </c:pt>
                <c:pt idx="2">
                  <c:v>0.04714285714285715</c:v>
                </c:pt>
                <c:pt idx="3">
                  <c:v>0.09371428571428572</c:v>
                </c:pt>
                <c:pt idx="4">
                  <c:v>0.11628571428571427</c:v>
                </c:pt>
                <c:pt idx="5">
                  <c:v>0.1288571428571429</c:v>
                </c:pt>
                <c:pt idx="6">
                  <c:v>0.10942857142857143</c:v>
                </c:pt>
                <c:pt idx="7">
                  <c:v>0.122</c:v>
                </c:pt>
                <c:pt idx="8">
                  <c:v>0.12257142857142858</c:v>
                </c:pt>
                <c:pt idx="9">
                  <c:v>0.11514285714285716</c:v>
                </c:pt>
                <c:pt idx="10">
                  <c:v>0.09571428571428572</c:v>
                </c:pt>
                <c:pt idx="11">
                  <c:v>0.09028571428571429</c:v>
                </c:pt>
                <c:pt idx="12">
                  <c:v>0.07585714285714287</c:v>
                </c:pt>
                <c:pt idx="13">
                  <c:v>0.09042857142857144</c:v>
                </c:pt>
                <c:pt idx="14">
                  <c:v>0.044000000000000004</c:v>
                </c:pt>
                <c:pt idx="15">
                  <c:v>0.007571428571428576</c:v>
                </c:pt>
                <c:pt idx="16">
                  <c:v>-0.0048571428571428515</c:v>
                </c:pt>
                <c:pt idx="17">
                  <c:v>0.08671428571428573</c:v>
                </c:pt>
                <c:pt idx="18">
                  <c:v>0.1202857142857143</c:v>
                </c:pt>
                <c:pt idx="19">
                  <c:v>0.02885714285714288</c:v>
                </c:pt>
                <c:pt idx="20">
                  <c:v>-0.026571428571428538</c:v>
                </c:pt>
                <c:pt idx="21">
                  <c:v>0.012000000000000004</c:v>
                </c:pt>
                <c:pt idx="22">
                  <c:v>0.03957142857142858</c:v>
                </c:pt>
                <c:pt idx="23">
                  <c:v>0.058142857142857156</c:v>
                </c:pt>
                <c:pt idx="24">
                  <c:v>0.0027142857142857333</c:v>
                </c:pt>
                <c:pt idx="25">
                  <c:v>-0.07471428571428569</c:v>
                </c:pt>
                <c:pt idx="26">
                  <c:v>-0.06714285714285712</c:v>
                </c:pt>
                <c:pt idx="27">
                  <c:v>-0.00957142857142854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'474'!$K$1:$K$29</c:f>
              <c:numCache>
                <c:ptCount val="29"/>
                <c:pt idx="0">
                  <c:v>0</c:v>
                </c:pt>
                <c:pt idx="1">
                  <c:v>-0.07053571428571427</c:v>
                </c:pt>
                <c:pt idx="2">
                  <c:v>-0.02607142857142858</c:v>
                </c:pt>
                <c:pt idx="3">
                  <c:v>-0.04660714285714285</c:v>
                </c:pt>
                <c:pt idx="4">
                  <c:v>-0.06614285714285716</c:v>
                </c:pt>
                <c:pt idx="5">
                  <c:v>-0.08067857142857142</c:v>
                </c:pt>
                <c:pt idx="6">
                  <c:v>-0.07021428571428573</c:v>
                </c:pt>
                <c:pt idx="7">
                  <c:v>-0.04675</c:v>
                </c:pt>
                <c:pt idx="8">
                  <c:v>-0.020285714285714282</c:v>
                </c:pt>
                <c:pt idx="9">
                  <c:v>0.020178571428571435</c:v>
                </c:pt>
                <c:pt idx="10">
                  <c:v>0.026642857142857142</c:v>
                </c:pt>
                <c:pt idx="11">
                  <c:v>0.011107142857142857</c:v>
                </c:pt>
                <c:pt idx="12">
                  <c:v>0.02557142857142857</c:v>
                </c:pt>
                <c:pt idx="13">
                  <c:v>0.031035714285714288</c:v>
                </c:pt>
                <c:pt idx="14">
                  <c:v>0.009500000000000001</c:v>
                </c:pt>
                <c:pt idx="15">
                  <c:v>0.003964285714285719</c:v>
                </c:pt>
                <c:pt idx="16">
                  <c:v>0.04042857142857143</c:v>
                </c:pt>
                <c:pt idx="17">
                  <c:v>0.038892857142857146</c:v>
                </c:pt>
                <c:pt idx="18">
                  <c:v>0.01435714285714286</c:v>
                </c:pt>
                <c:pt idx="19">
                  <c:v>0.003821428571428573</c:v>
                </c:pt>
                <c:pt idx="20">
                  <c:v>0.006285714285714283</c:v>
                </c:pt>
                <c:pt idx="21">
                  <c:v>-0.002250000000000002</c:v>
                </c:pt>
                <c:pt idx="22">
                  <c:v>0.00021428571428571547</c:v>
                </c:pt>
                <c:pt idx="23">
                  <c:v>0.032678571428571425</c:v>
                </c:pt>
                <c:pt idx="24">
                  <c:v>0.06614285714285714</c:v>
                </c:pt>
                <c:pt idx="25">
                  <c:v>0.08160714285714286</c:v>
                </c:pt>
                <c:pt idx="26">
                  <c:v>0.04707142857142858</c:v>
                </c:pt>
                <c:pt idx="27">
                  <c:v>0.040535714285714286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'508'!$K$1:$K$29</c:f>
              <c:numCache>
                <c:ptCount val="29"/>
                <c:pt idx="0">
                  <c:v>0</c:v>
                </c:pt>
                <c:pt idx="1">
                  <c:v>-0.029321428571428554</c:v>
                </c:pt>
                <c:pt idx="2">
                  <c:v>0.0003571428571428614</c:v>
                </c:pt>
                <c:pt idx="3">
                  <c:v>0.015035714285714291</c:v>
                </c:pt>
                <c:pt idx="4">
                  <c:v>0.11871428571428573</c:v>
                </c:pt>
                <c:pt idx="5">
                  <c:v>0.058392857142857135</c:v>
                </c:pt>
                <c:pt idx="6">
                  <c:v>0.041071428571428564</c:v>
                </c:pt>
                <c:pt idx="7">
                  <c:v>0.049750000000000016</c:v>
                </c:pt>
                <c:pt idx="8">
                  <c:v>0.09942857142857142</c:v>
                </c:pt>
                <c:pt idx="9">
                  <c:v>0.11610714285714285</c:v>
                </c:pt>
                <c:pt idx="10">
                  <c:v>0.0867857142857143</c:v>
                </c:pt>
                <c:pt idx="11">
                  <c:v>0.0524642857142857</c:v>
                </c:pt>
                <c:pt idx="12">
                  <c:v>0.11014285714285714</c:v>
                </c:pt>
                <c:pt idx="13">
                  <c:v>0.12082142857142858</c:v>
                </c:pt>
                <c:pt idx="14">
                  <c:v>0.1015</c:v>
                </c:pt>
                <c:pt idx="15">
                  <c:v>0.09317857142857144</c:v>
                </c:pt>
                <c:pt idx="16">
                  <c:v>0.09885714285714287</c:v>
                </c:pt>
                <c:pt idx="17">
                  <c:v>0.1115357142857143</c:v>
                </c:pt>
                <c:pt idx="18">
                  <c:v>0.1522142857142857</c:v>
                </c:pt>
                <c:pt idx="19">
                  <c:v>0.09189285714285714</c:v>
                </c:pt>
                <c:pt idx="20">
                  <c:v>0.007571428571428583</c:v>
                </c:pt>
                <c:pt idx="21">
                  <c:v>0.057249999999999995</c:v>
                </c:pt>
                <c:pt idx="22">
                  <c:v>0.10192857142857142</c:v>
                </c:pt>
                <c:pt idx="23">
                  <c:v>0.08560714285714287</c:v>
                </c:pt>
                <c:pt idx="24">
                  <c:v>0.07328571428571427</c:v>
                </c:pt>
                <c:pt idx="25">
                  <c:v>0.04396428571428571</c:v>
                </c:pt>
                <c:pt idx="26">
                  <c:v>0.039642857142857146</c:v>
                </c:pt>
                <c:pt idx="27">
                  <c:v>0.029321428571428585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'520'!$K$1:$K$29</c:f>
              <c:numCache>
                <c:ptCount val="29"/>
                <c:pt idx="0">
                  <c:v>0</c:v>
                </c:pt>
                <c:pt idx="1">
                  <c:v>0.0010000000000000009</c:v>
                </c:pt>
                <c:pt idx="2">
                  <c:v>0.01999999999999999</c:v>
                </c:pt>
                <c:pt idx="3">
                  <c:v>0.04000000000000001</c:v>
                </c:pt>
                <c:pt idx="4">
                  <c:v>0.057999999999999996</c:v>
                </c:pt>
                <c:pt idx="5">
                  <c:v>0.027999999999999997</c:v>
                </c:pt>
                <c:pt idx="6">
                  <c:v>0.014000000000000005</c:v>
                </c:pt>
                <c:pt idx="7">
                  <c:v>0.0050000000000000044</c:v>
                </c:pt>
                <c:pt idx="8">
                  <c:v>0.048</c:v>
                </c:pt>
                <c:pt idx="9">
                  <c:v>0.076</c:v>
                </c:pt>
                <c:pt idx="10">
                  <c:v>0.061</c:v>
                </c:pt>
                <c:pt idx="11">
                  <c:v>0.061000000000000006</c:v>
                </c:pt>
                <c:pt idx="12">
                  <c:v>0.067</c:v>
                </c:pt>
                <c:pt idx="13">
                  <c:v>0.055999999999999994</c:v>
                </c:pt>
                <c:pt idx="14">
                  <c:v>0.032</c:v>
                </c:pt>
                <c:pt idx="15">
                  <c:v>0.010000000000000002</c:v>
                </c:pt>
                <c:pt idx="16">
                  <c:v>0.034</c:v>
                </c:pt>
                <c:pt idx="17">
                  <c:v>0.091</c:v>
                </c:pt>
                <c:pt idx="18">
                  <c:v>0.119</c:v>
                </c:pt>
                <c:pt idx="19">
                  <c:v>0.101</c:v>
                </c:pt>
                <c:pt idx="20">
                  <c:v>0.075</c:v>
                </c:pt>
                <c:pt idx="21">
                  <c:v>0.065</c:v>
                </c:pt>
                <c:pt idx="22">
                  <c:v>0.054000000000000006</c:v>
                </c:pt>
                <c:pt idx="23">
                  <c:v>0.032</c:v>
                </c:pt>
                <c:pt idx="24">
                  <c:v>0.0009999999999999992</c:v>
                </c:pt>
                <c:pt idx="25">
                  <c:v>-0.020000000000000004</c:v>
                </c:pt>
                <c:pt idx="26">
                  <c:v>-0.02600000000000001</c:v>
                </c:pt>
                <c:pt idx="27">
                  <c:v>0.0030000000000000027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8242687"/>
        <c:axId val="45082308"/>
      </c:lineChart>
      <c:catAx>
        <c:axId val="2824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2308"/>
        <c:crosses val="autoZero"/>
        <c:auto val="1"/>
        <c:lblOffset val="100"/>
        <c:noMultiLvlLbl val="0"/>
      </c:catAx>
      <c:valAx>
        <c:axId val="45082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71425"/>
          <c:w val="0.14075"/>
          <c:h val="0.19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0.06565558882298961</c:v>
                </c:pt>
                <c:pt idx="2">
                  <c:v>0.07983670803781336</c:v>
                </c:pt>
                <c:pt idx="3">
                  <c:v>0.07940830175844757</c:v>
                </c:pt>
                <c:pt idx="4">
                  <c:v>0.03494774010614436</c:v>
                </c:pt>
                <c:pt idx="5">
                  <c:v>0.04274410415935649</c:v>
                </c:pt>
                <c:pt idx="6">
                  <c:v>0.04627794486980024</c:v>
                </c:pt>
                <c:pt idx="7">
                  <c:v>-0.005130795404965603</c:v>
                </c:pt>
                <c:pt idx="8">
                  <c:v>-0.043598227802362124</c:v>
                </c:pt>
                <c:pt idx="9">
                  <c:v>-0.04344157573511358</c:v>
                </c:pt>
                <c:pt idx="10">
                  <c:v>-0.01116849482043683</c:v>
                </c:pt>
                <c:pt idx="11">
                  <c:v>0.00010903969714161355</c:v>
                </c:pt>
                <c:pt idx="12">
                  <c:v>-0.008866518764865668</c:v>
                </c:pt>
                <c:pt idx="13">
                  <c:v>-0.05698008909040094</c:v>
                </c:pt>
                <c:pt idx="14">
                  <c:v>-0.01848670453841013</c:v>
                </c:pt>
                <c:pt idx="15">
                  <c:v>0.03181207007475502</c:v>
                </c:pt>
                <c:pt idx="16">
                  <c:v>0.05091352610488352</c:v>
                </c:pt>
                <c:pt idx="17">
                  <c:v>0.07692457995250099</c:v>
                </c:pt>
                <c:pt idx="18">
                  <c:v>0.0045873333775186265</c:v>
                </c:pt>
                <c:pt idx="19">
                  <c:v>-0.00215644977764691</c:v>
                </c:pt>
                <c:pt idx="20">
                  <c:v>0.08213087571893465</c:v>
                </c:pt>
                <c:pt idx="21">
                  <c:v>0.059851296511789095</c:v>
                </c:pt>
                <c:pt idx="22">
                  <c:v>0.034268551355912</c:v>
                </c:pt>
                <c:pt idx="23">
                  <c:v>0.02016749595829455</c:v>
                </c:pt>
                <c:pt idx="24">
                  <c:v>0.008940711845895899</c:v>
                </c:pt>
                <c:pt idx="25">
                  <c:v>0.028840210506922703</c:v>
                </c:pt>
                <c:pt idx="26">
                  <c:v>0.045815025484406274</c:v>
                </c:pt>
                <c:pt idx="27">
                  <c:v>0.06583067607950585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'225'!$K$1:$K$29</c:f>
              <c:numCache>
                <c:ptCount val="29"/>
                <c:pt idx="0">
                  <c:v>0</c:v>
                </c:pt>
                <c:pt idx="1">
                  <c:v>-0.03382142857142857</c:v>
                </c:pt>
                <c:pt idx="2">
                  <c:v>-0.05664285714285714</c:v>
                </c:pt>
                <c:pt idx="3">
                  <c:v>-0.09546428571428572</c:v>
                </c:pt>
                <c:pt idx="4">
                  <c:v>-0.07728571428571429</c:v>
                </c:pt>
                <c:pt idx="5">
                  <c:v>-0.03610714285714286</c:v>
                </c:pt>
                <c:pt idx="6">
                  <c:v>0.00807142857142857</c:v>
                </c:pt>
                <c:pt idx="7">
                  <c:v>-0.0027500000000000024</c:v>
                </c:pt>
                <c:pt idx="8">
                  <c:v>-0.004571428571428572</c:v>
                </c:pt>
                <c:pt idx="9">
                  <c:v>-0.031392857142857146</c:v>
                </c:pt>
                <c:pt idx="10">
                  <c:v>-0.054214285714285715</c:v>
                </c:pt>
                <c:pt idx="11">
                  <c:v>-0.03503571428571429</c:v>
                </c:pt>
                <c:pt idx="12">
                  <c:v>0.02414285714285714</c:v>
                </c:pt>
                <c:pt idx="13">
                  <c:v>-0.01067857142857143</c:v>
                </c:pt>
                <c:pt idx="14">
                  <c:v>0.0085</c:v>
                </c:pt>
                <c:pt idx="15">
                  <c:v>0.039678571428571424</c:v>
                </c:pt>
                <c:pt idx="16">
                  <c:v>0.032857142857142856</c:v>
                </c:pt>
                <c:pt idx="17">
                  <c:v>0.030035714285714284</c:v>
                </c:pt>
                <c:pt idx="18">
                  <c:v>0.04821428571428571</c:v>
                </c:pt>
                <c:pt idx="19">
                  <c:v>0.04239285714285715</c:v>
                </c:pt>
                <c:pt idx="20">
                  <c:v>0.13957142857142857</c:v>
                </c:pt>
                <c:pt idx="21">
                  <c:v>0.11274999999999999</c:v>
                </c:pt>
                <c:pt idx="22">
                  <c:v>0.09092857142857141</c:v>
                </c:pt>
                <c:pt idx="23">
                  <c:v>0.08410714285714285</c:v>
                </c:pt>
                <c:pt idx="24">
                  <c:v>0.07428571428571427</c:v>
                </c:pt>
                <c:pt idx="25">
                  <c:v>0.09646428571428571</c:v>
                </c:pt>
                <c:pt idx="26">
                  <c:v>0.11264285714285713</c:v>
                </c:pt>
                <c:pt idx="27">
                  <c:v>0.11382142857142856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'225'!$M$1:$M$29</c:f>
              <c:numCache>
                <c:ptCount val="29"/>
                <c:pt idx="0">
                  <c:v>0</c:v>
                </c:pt>
                <c:pt idx="1">
                  <c:v>0.07292857142857143</c:v>
                </c:pt>
                <c:pt idx="2">
                  <c:v>0.08885714285714286</c:v>
                </c:pt>
                <c:pt idx="3">
                  <c:v>0.07378571428571429</c:v>
                </c:pt>
                <c:pt idx="4">
                  <c:v>0.038714285714285715</c:v>
                </c:pt>
                <c:pt idx="5">
                  <c:v>0.07964285714285714</c:v>
                </c:pt>
                <c:pt idx="6">
                  <c:v>0.08957142857142858</c:v>
                </c:pt>
                <c:pt idx="7">
                  <c:v>0.0465</c:v>
                </c:pt>
                <c:pt idx="8">
                  <c:v>0.006428571428571427</c:v>
                </c:pt>
                <c:pt idx="9">
                  <c:v>0.020357142857142855</c:v>
                </c:pt>
                <c:pt idx="10">
                  <c:v>0.05228571428571428</c:v>
                </c:pt>
                <c:pt idx="11">
                  <c:v>0.08221428571428571</c:v>
                </c:pt>
                <c:pt idx="12">
                  <c:v>0.06014285714285714</c:v>
                </c:pt>
                <c:pt idx="13">
                  <c:v>0.03407142857142856</c:v>
                </c:pt>
                <c:pt idx="14">
                  <c:v>0.07699999999999999</c:v>
                </c:pt>
                <c:pt idx="15">
                  <c:v>0.12392857142857142</c:v>
                </c:pt>
                <c:pt idx="16">
                  <c:v>0.15785714285714286</c:v>
                </c:pt>
                <c:pt idx="17">
                  <c:v>0.19478571428571426</c:v>
                </c:pt>
                <c:pt idx="18">
                  <c:v>0.0977142857142857</c:v>
                </c:pt>
                <c:pt idx="19">
                  <c:v>0.10264285714285715</c:v>
                </c:pt>
                <c:pt idx="20">
                  <c:v>0.08857142857142855</c:v>
                </c:pt>
                <c:pt idx="21">
                  <c:v>0.11649999999999998</c:v>
                </c:pt>
                <c:pt idx="22">
                  <c:v>0.11142857142857143</c:v>
                </c:pt>
                <c:pt idx="23">
                  <c:v>0.08835714285714284</c:v>
                </c:pt>
                <c:pt idx="24">
                  <c:v>0.09528571428571427</c:v>
                </c:pt>
                <c:pt idx="25">
                  <c:v>0.0942142857142857</c:v>
                </c:pt>
                <c:pt idx="26">
                  <c:v>0.06414285714285711</c:v>
                </c:pt>
                <c:pt idx="27">
                  <c:v>0.011071428571428565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6158501"/>
        <c:axId val="3116498"/>
      </c:lineChart>
      <c:catAx>
        <c:axId val="56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498"/>
        <c:crosses val="autoZero"/>
        <c:auto val="1"/>
        <c:lblOffset val="100"/>
        <c:noMultiLvlLbl val="0"/>
      </c:catAx>
      <c:valAx>
        <c:axId val="3116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15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'257'!$E$1:$E$29</c:f>
              <c:numCache>
                <c:ptCount val="29"/>
                <c:pt idx="0">
                  <c:v>-0.096</c:v>
                </c:pt>
                <c:pt idx="1">
                  <c:v>-0.096</c:v>
                </c:pt>
                <c:pt idx="2">
                  <c:v>-0.096</c:v>
                </c:pt>
                <c:pt idx="3">
                  <c:v>-0.119</c:v>
                </c:pt>
                <c:pt idx="4">
                  <c:v>-0.052</c:v>
                </c:pt>
                <c:pt idx="5">
                  <c:v>-0.014</c:v>
                </c:pt>
                <c:pt idx="6">
                  <c:v>-0.001</c:v>
                </c:pt>
                <c:pt idx="7">
                  <c:v>0.005</c:v>
                </c:pt>
                <c:pt idx="8">
                  <c:v>-0.01</c:v>
                </c:pt>
                <c:pt idx="9">
                  <c:v>-0.009</c:v>
                </c:pt>
                <c:pt idx="10">
                  <c:v>0.03</c:v>
                </c:pt>
                <c:pt idx="11">
                  <c:v>-0.021</c:v>
                </c:pt>
                <c:pt idx="12">
                  <c:v>-0.023</c:v>
                </c:pt>
                <c:pt idx="13">
                  <c:v>0.002</c:v>
                </c:pt>
                <c:pt idx="14">
                  <c:v>-0.009</c:v>
                </c:pt>
                <c:pt idx="15">
                  <c:v>-0.01</c:v>
                </c:pt>
                <c:pt idx="16">
                  <c:v>0.008</c:v>
                </c:pt>
                <c:pt idx="17">
                  <c:v>0.007</c:v>
                </c:pt>
                <c:pt idx="18">
                  <c:v>0.056</c:v>
                </c:pt>
                <c:pt idx="19">
                  <c:v>0.073</c:v>
                </c:pt>
                <c:pt idx="20">
                  <c:v>0.064</c:v>
                </c:pt>
                <c:pt idx="21">
                  <c:v>0.081</c:v>
                </c:pt>
                <c:pt idx="22">
                  <c:v>0.07</c:v>
                </c:pt>
                <c:pt idx="23">
                  <c:v>0.027</c:v>
                </c:pt>
                <c:pt idx="24">
                  <c:v>0.024</c:v>
                </c:pt>
                <c:pt idx="25">
                  <c:v>0.039</c:v>
                </c:pt>
                <c:pt idx="26">
                  <c:v>0.016</c:v>
                </c:pt>
                <c:pt idx="27">
                  <c:v>0.004</c:v>
                </c:pt>
                <c:pt idx="28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'257'!$F$1:$F$29</c:f>
              <c:numCache>
                <c:ptCount val="29"/>
                <c:pt idx="0">
                  <c:v>-0.108</c:v>
                </c:pt>
                <c:pt idx="1">
                  <c:v>-0.08</c:v>
                </c:pt>
                <c:pt idx="2">
                  <c:v>-0.092</c:v>
                </c:pt>
                <c:pt idx="3">
                  <c:v>-0.073</c:v>
                </c:pt>
                <c:pt idx="4">
                  <c:v>-0.03</c:v>
                </c:pt>
                <c:pt idx="5">
                  <c:v>-0.044</c:v>
                </c:pt>
                <c:pt idx="6">
                  <c:v>-0.036</c:v>
                </c:pt>
                <c:pt idx="7">
                  <c:v>-0.033</c:v>
                </c:pt>
                <c:pt idx="8">
                  <c:v>-0.053</c:v>
                </c:pt>
                <c:pt idx="9">
                  <c:v>-0.057</c:v>
                </c:pt>
                <c:pt idx="10">
                  <c:v>-0.066</c:v>
                </c:pt>
                <c:pt idx="11">
                  <c:v>-0.058</c:v>
                </c:pt>
                <c:pt idx="12">
                  <c:v>-0.035</c:v>
                </c:pt>
                <c:pt idx="13">
                  <c:v>-0.018</c:v>
                </c:pt>
                <c:pt idx="14">
                  <c:v>-0.01</c:v>
                </c:pt>
                <c:pt idx="15">
                  <c:v>0.02</c:v>
                </c:pt>
                <c:pt idx="16">
                  <c:v>0.027</c:v>
                </c:pt>
                <c:pt idx="17">
                  <c:v>0.019</c:v>
                </c:pt>
                <c:pt idx="18">
                  <c:v>0.008</c:v>
                </c:pt>
                <c:pt idx="19">
                  <c:v>-0.01</c:v>
                </c:pt>
                <c:pt idx="20">
                  <c:v>0.008</c:v>
                </c:pt>
                <c:pt idx="21">
                  <c:v>-0.008</c:v>
                </c:pt>
                <c:pt idx="22">
                  <c:v>-0.022</c:v>
                </c:pt>
                <c:pt idx="23">
                  <c:v>-0.007</c:v>
                </c:pt>
                <c:pt idx="24">
                  <c:v>-0.009</c:v>
                </c:pt>
                <c:pt idx="25">
                  <c:v>-0.002</c:v>
                </c:pt>
                <c:pt idx="26">
                  <c:v>-0.015</c:v>
                </c:pt>
                <c:pt idx="27">
                  <c:v>0.001</c:v>
                </c:pt>
                <c:pt idx="28">
                  <c:v>-0.041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'257'!$G$1:$G$29</c:f>
              <c:numCache>
                <c:ptCount val="29"/>
                <c:pt idx="0">
                  <c:v>0.14449913494550753</c:v>
                </c:pt>
                <c:pt idx="1">
                  <c:v>0.12496399481450647</c:v>
                </c:pt>
                <c:pt idx="2">
                  <c:v>0.1329661611087573</c:v>
                </c:pt>
                <c:pt idx="3">
                  <c:v>0.13960659010233004</c:v>
                </c:pt>
                <c:pt idx="4">
                  <c:v>0.06003332407921454</c:v>
                </c:pt>
                <c:pt idx="5">
                  <c:v>0.04617358552246078</c:v>
                </c:pt>
                <c:pt idx="6">
                  <c:v>0.03601388621073821</c:v>
                </c:pt>
                <c:pt idx="7">
                  <c:v>0.03337663853655728</c:v>
                </c:pt>
                <c:pt idx="8">
                  <c:v>0.0539351462406472</c:v>
                </c:pt>
                <c:pt idx="9">
                  <c:v>0.057706152185014035</c:v>
                </c:pt>
                <c:pt idx="10">
                  <c:v>0.07249827584156743</c:v>
                </c:pt>
                <c:pt idx="11">
                  <c:v>0.06168468205316455</c:v>
                </c:pt>
                <c:pt idx="12">
                  <c:v>0.04188078318274385</c:v>
                </c:pt>
                <c:pt idx="13">
                  <c:v>0.01811077027627483</c:v>
                </c:pt>
                <c:pt idx="14">
                  <c:v>0.01345362404707371</c:v>
                </c:pt>
                <c:pt idx="15">
                  <c:v>0.022360679774997897</c:v>
                </c:pt>
                <c:pt idx="16">
                  <c:v>0.028160255680657446</c:v>
                </c:pt>
                <c:pt idx="17">
                  <c:v>0.020248456731316585</c:v>
                </c:pt>
                <c:pt idx="18">
                  <c:v>0.0565685424949238</c:v>
                </c:pt>
                <c:pt idx="19">
                  <c:v>0.07368174807915458</c:v>
                </c:pt>
                <c:pt idx="20">
                  <c:v>0.0644980619863884</c:v>
                </c:pt>
                <c:pt idx="21">
                  <c:v>0.08139410298049853</c:v>
                </c:pt>
                <c:pt idx="22">
                  <c:v>0.07337574531137657</c:v>
                </c:pt>
                <c:pt idx="23">
                  <c:v>0.027892651361962704</c:v>
                </c:pt>
                <c:pt idx="24">
                  <c:v>0.025632011235952594</c:v>
                </c:pt>
                <c:pt idx="25">
                  <c:v>0.03905124837953328</c:v>
                </c:pt>
                <c:pt idx="26">
                  <c:v>0.021931712199461308</c:v>
                </c:pt>
                <c:pt idx="27">
                  <c:v>0.00412310562561766</c:v>
                </c:pt>
                <c:pt idx="28">
                  <c:v>0.04220189569201839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'257'!$H$1:$H$29</c:f>
              <c:numCache>
                <c:ptCount val="29"/>
                <c:pt idx="0">
                  <c:v>0.14449913494550753</c:v>
                </c:pt>
                <c:pt idx="1">
                  <c:v>0.14084566211502578</c:v>
                </c:pt>
                <c:pt idx="2">
                  <c:v>0.13719218928454402</c:v>
                </c:pt>
                <c:pt idx="3">
                  <c:v>0.13353871645406226</c:v>
                </c:pt>
                <c:pt idx="4">
                  <c:v>0.1298852436235805</c:v>
                </c:pt>
                <c:pt idx="5">
                  <c:v>0.12623177079309877</c:v>
                </c:pt>
                <c:pt idx="6">
                  <c:v>0.122578297962617</c:v>
                </c:pt>
                <c:pt idx="7">
                  <c:v>0.11892482513213525</c:v>
                </c:pt>
                <c:pt idx="8">
                  <c:v>0.1152713523016535</c:v>
                </c:pt>
                <c:pt idx="9">
                  <c:v>0.11161787947117174</c:v>
                </c:pt>
                <c:pt idx="10">
                  <c:v>0.10796440664068999</c:v>
                </c:pt>
                <c:pt idx="11">
                  <c:v>0.10431093381020823</c:v>
                </c:pt>
                <c:pt idx="12">
                  <c:v>0.10065746097972647</c:v>
                </c:pt>
                <c:pt idx="13">
                  <c:v>0.09700398814924471</c:v>
                </c:pt>
                <c:pt idx="14">
                  <c:v>0.09335051531876296</c:v>
                </c:pt>
                <c:pt idx="15">
                  <c:v>0.08969704248828121</c:v>
                </c:pt>
                <c:pt idx="16">
                  <c:v>0.08604356965779945</c:v>
                </c:pt>
                <c:pt idx="17">
                  <c:v>0.0823900968273177</c:v>
                </c:pt>
                <c:pt idx="18">
                  <c:v>0.07873662399683594</c:v>
                </c:pt>
                <c:pt idx="19">
                  <c:v>0.0750831511663542</c:v>
                </c:pt>
                <c:pt idx="20">
                  <c:v>0.07142967833587244</c:v>
                </c:pt>
                <c:pt idx="21">
                  <c:v>0.06777620550539068</c:v>
                </c:pt>
                <c:pt idx="22">
                  <c:v>0.06412273267490892</c:v>
                </c:pt>
                <c:pt idx="23">
                  <c:v>0.060469259844427165</c:v>
                </c:pt>
                <c:pt idx="24">
                  <c:v>0.05681578701394541</c:v>
                </c:pt>
                <c:pt idx="25">
                  <c:v>0.05316231418346366</c:v>
                </c:pt>
                <c:pt idx="26">
                  <c:v>0.049508841352981905</c:v>
                </c:pt>
                <c:pt idx="27">
                  <c:v>0.04585536852250015</c:v>
                </c:pt>
                <c:pt idx="28">
                  <c:v>0.04220189569201839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'257'!$J$1:$J$29</c:f>
              <c:numCache>
                <c:ptCount val="29"/>
                <c:pt idx="0">
                  <c:v>-0.096</c:v>
                </c:pt>
                <c:pt idx="1">
                  <c:v>-0.09292857142857143</c:v>
                </c:pt>
                <c:pt idx="2">
                  <c:v>-0.08985714285714286</c:v>
                </c:pt>
                <c:pt idx="3">
                  <c:v>-0.08678571428571429</c:v>
                </c:pt>
                <c:pt idx="4">
                  <c:v>-0.08371428571428571</c:v>
                </c:pt>
                <c:pt idx="5">
                  <c:v>-0.08064285714285714</c:v>
                </c:pt>
                <c:pt idx="6">
                  <c:v>-0.07757142857142857</c:v>
                </c:pt>
                <c:pt idx="7">
                  <c:v>-0.0745</c:v>
                </c:pt>
                <c:pt idx="8">
                  <c:v>-0.07142857142857142</c:v>
                </c:pt>
                <c:pt idx="9">
                  <c:v>-0.06835714285714285</c:v>
                </c:pt>
                <c:pt idx="10">
                  <c:v>-0.06528571428571428</c:v>
                </c:pt>
                <c:pt idx="11">
                  <c:v>-0.062214285714285715</c:v>
                </c:pt>
                <c:pt idx="12">
                  <c:v>-0.05914285714285714</c:v>
                </c:pt>
                <c:pt idx="13">
                  <c:v>-0.05607142857142857</c:v>
                </c:pt>
                <c:pt idx="14">
                  <c:v>-0.053</c:v>
                </c:pt>
                <c:pt idx="15">
                  <c:v>-0.049928571428571426</c:v>
                </c:pt>
                <c:pt idx="16">
                  <c:v>-0.046857142857142854</c:v>
                </c:pt>
                <c:pt idx="17">
                  <c:v>-0.04378571428571428</c:v>
                </c:pt>
                <c:pt idx="18">
                  <c:v>-0.04071428571428571</c:v>
                </c:pt>
                <c:pt idx="19">
                  <c:v>-0.03764285714285714</c:v>
                </c:pt>
                <c:pt idx="20">
                  <c:v>-0.034571428571428565</c:v>
                </c:pt>
                <c:pt idx="21">
                  <c:v>-0.0315</c:v>
                </c:pt>
                <c:pt idx="22">
                  <c:v>-0.028428571428571428</c:v>
                </c:pt>
                <c:pt idx="23">
                  <c:v>-0.025357142857142856</c:v>
                </c:pt>
                <c:pt idx="24">
                  <c:v>-0.022285714285714284</c:v>
                </c:pt>
                <c:pt idx="25">
                  <c:v>-0.01921428571428571</c:v>
                </c:pt>
                <c:pt idx="26">
                  <c:v>-0.01614285714285714</c:v>
                </c:pt>
                <c:pt idx="27">
                  <c:v>-0.013071428571428567</c:v>
                </c:pt>
                <c:pt idx="28">
                  <c:v>-0.009999999999999995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'257'!$L$1:$L$29</c:f>
              <c:numCache>
                <c:ptCount val="29"/>
                <c:pt idx="0">
                  <c:v>-0.108</c:v>
                </c:pt>
                <c:pt idx="1">
                  <c:v>-0.10560714285714286</c:v>
                </c:pt>
                <c:pt idx="2">
                  <c:v>-0.10321428571428572</c:v>
                </c:pt>
                <c:pt idx="3">
                  <c:v>-0.10082142857142856</c:v>
                </c:pt>
                <c:pt idx="4">
                  <c:v>-0.09842857142857142</c:v>
                </c:pt>
                <c:pt idx="5">
                  <c:v>-0.09603571428571428</c:v>
                </c:pt>
                <c:pt idx="6">
                  <c:v>-0.09364285714285714</c:v>
                </c:pt>
                <c:pt idx="7">
                  <c:v>-0.09125</c:v>
                </c:pt>
                <c:pt idx="8">
                  <c:v>-0.08885714285714286</c:v>
                </c:pt>
                <c:pt idx="9">
                  <c:v>-0.08646428571428572</c:v>
                </c:pt>
                <c:pt idx="10">
                  <c:v>-0.08407142857142857</c:v>
                </c:pt>
                <c:pt idx="11">
                  <c:v>-0.08167857142857142</c:v>
                </c:pt>
                <c:pt idx="12">
                  <c:v>-0.07928571428571428</c:v>
                </c:pt>
                <c:pt idx="13">
                  <c:v>-0.07689285714285714</c:v>
                </c:pt>
                <c:pt idx="14">
                  <c:v>-0.0745</c:v>
                </c:pt>
                <c:pt idx="15">
                  <c:v>-0.07210714285714284</c:v>
                </c:pt>
                <c:pt idx="16">
                  <c:v>-0.0697142857142857</c:v>
                </c:pt>
                <c:pt idx="17">
                  <c:v>-0.06732142857142856</c:v>
                </c:pt>
                <c:pt idx="18">
                  <c:v>-0.06492857142857142</c:v>
                </c:pt>
                <c:pt idx="19">
                  <c:v>-0.06253571428571428</c:v>
                </c:pt>
                <c:pt idx="20">
                  <c:v>-0.06014285714285714</c:v>
                </c:pt>
                <c:pt idx="21">
                  <c:v>-0.05774999999999999</c:v>
                </c:pt>
                <c:pt idx="22">
                  <c:v>-0.05535714285714285</c:v>
                </c:pt>
                <c:pt idx="23">
                  <c:v>-0.05296428571428571</c:v>
                </c:pt>
                <c:pt idx="24">
                  <c:v>-0.05057142857142856</c:v>
                </c:pt>
                <c:pt idx="25">
                  <c:v>-0.04817857142857142</c:v>
                </c:pt>
                <c:pt idx="26">
                  <c:v>-0.04578571428571428</c:v>
                </c:pt>
                <c:pt idx="27">
                  <c:v>-0.043392857142857136</c:v>
                </c:pt>
                <c:pt idx="28">
                  <c:v>-0.040999999999999995</c:v>
                </c:pt>
              </c:numCache>
            </c:numRef>
          </c:val>
          <c:smooth val="0"/>
        </c:ser>
        <c:marker val="1"/>
        <c:axId val="55888651"/>
        <c:axId val="53764512"/>
      </c:lineChart>
      <c:catAx>
        <c:axId val="55888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64512"/>
        <c:crosses val="autoZero"/>
        <c:auto val="1"/>
        <c:lblOffset val="100"/>
        <c:noMultiLvlLbl val="0"/>
      </c:catAx>
      <c:valAx>
        <c:axId val="53764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865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-0.015881667300519306</c:v>
                </c:pt>
                <c:pt idx="2">
                  <c:v>-0.004226028175786711</c:v>
                </c:pt>
                <c:pt idx="3">
                  <c:v>0.006067873648267774</c:v>
                </c:pt>
                <c:pt idx="4">
                  <c:v>-0.06985191954436597</c:v>
                </c:pt>
                <c:pt idx="5">
                  <c:v>-0.08005818527063799</c:v>
                </c:pt>
                <c:pt idx="6">
                  <c:v>-0.08656441175187879</c:v>
                </c:pt>
                <c:pt idx="7">
                  <c:v>-0.08554818659557797</c:v>
                </c:pt>
                <c:pt idx="8">
                  <c:v>-0.0613362060610063</c:v>
                </c:pt>
                <c:pt idx="9">
                  <c:v>-0.05391172728615771</c:v>
                </c:pt>
                <c:pt idx="10">
                  <c:v>-0.03546613079912256</c:v>
                </c:pt>
                <c:pt idx="11">
                  <c:v>-0.04262625175704368</c:v>
                </c:pt>
                <c:pt idx="12">
                  <c:v>-0.05877667779698262</c:v>
                </c:pt>
                <c:pt idx="13">
                  <c:v>-0.07889321787296988</c:v>
                </c:pt>
                <c:pt idx="14">
                  <c:v>-0.07989689127168925</c:v>
                </c:pt>
                <c:pt idx="15">
                  <c:v>-0.06733636271328332</c:v>
                </c:pt>
                <c:pt idx="16">
                  <c:v>-0.05788331397714201</c:v>
                </c:pt>
                <c:pt idx="17">
                  <c:v>-0.06214164009600111</c:v>
                </c:pt>
                <c:pt idx="18">
                  <c:v>-0.022168081501912136</c:v>
                </c:pt>
                <c:pt idx="19">
                  <c:v>-0.001401403087199618</c:v>
                </c:pt>
                <c:pt idx="20">
                  <c:v>-0.0069316163494840405</c:v>
                </c:pt>
                <c:pt idx="21">
                  <c:v>0.013617897475107846</c:v>
                </c:pt>
                <c:pt idx="22">
                  <c:v>0.009253012636467647</c:v>
                </c:pt>
                <c:pt idx="23">
                  <c:v>-0.032576608482464464</c:v>
                </c:pt>
                <c:pt idx="24">
                  <c:v>-0.031183775777992813</c:v>
                </c:pt>
                <c:pt idx="25">
                  <c:v>-0.014111065803930387</c:v>
                </c:pt>
                <c:pt idx="26">
                  <c:v>-0.027577129153520598</c:v>
                </c:pt>
                <c:pt idx="27">
                  <c:v>-0.04173226289688249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'257'!$K$1:$K$29</c:f>
              <c:numCache>
                <c:ptCount val="29"/>
                <c:pt idx="0">
                  <c:v>0</c:v>
                </c:pt>
                <c:pt idx="1">
                  <c:v>-0.003071428571428572</c:v>
                </c:pt>
                <c:pt idx="2">
                  <c:v>-0.006142857142857144</c:v>
                </c:pt>
                <c:pt idx="3">
                  <c:v>-0.03221428571428571</c:v>
                </c:pt>
                <c:pt idx="4">
                  <c:v>0.031714285714285716</c:v>
                </c:pt>
                <c:pt idx="5">
                  <c:v>0.06664285714285714</c:v>
                </c:pt>
                <c:pt idx="6">
                  <c:v>0.07657142857142857</c:v>
                </c:pt>
                <c:pt idx="7">
                  <c:v>0.0795</c:v>
                </c:pt>
                <c:pt idx="8">
                  <c:v>0.06142857142857142</c:v>
                </c:pt>
                <c:pt idx="9">
                  <c:v>0.05935714285714285</c:v>
                </c:pt>
                <c:pt idx="10">
                  <c:v>0.09528571428571428</c:v>
                </c:pt>
                <c:pt idx="11">
                  <c:v>0.04121428571428572</c:v>
                </c:pt>
                <c:pt idx="12">
                  <c:v>0.03614285714285714</c:v>
                </c:pt>
                <c:pt idx="13">
                  <c:v>0.05807142857142857</c:v>
                </c:pt>
                <c:pt idx="14">
                  <c:v>0.044</c:v>
                </c:pt>
                <c:pt idx="15">
                  <c:v>0.039928571428571424</c:v>
                </c:pt>
                <c:pt idx="16">
                  <c:v>0.054857142857142854</c:v>
                </c:pt>
                <c:pt idx="17">
                  <c:v>0.05078571428571428</c:v>
                </c:pt>
                <c:pt idx="18">
                  <c:v>0.09671428571428571</c:v>
                </c:pt>
                <c:pt idx="19">
                  <c:v>0.11064285714285713</c:v>
                </c:pt>
                <c:pt idx="20">
                  <c:v>0.09857142857142856</c:v>
                </c:pt>
                <c:pt idx="21">
                  <c:v>0.1125</c:v>
                </c:pt>
                <c:pt idx="22">
                  <c:v>0.09842857142857143</c:v>
                </c:pt>
                <c:pt idx="23">
                  <c:v>0.05235714285714285</c:v>
                </c:pt>
                <c:pt idx="24">
                  <c:v>0.046285714285714284</c:v>
                </c:pt>
                <c:pt idx="25">
                  <c:v>0.05821428571428571</c:v>
                </c:pt>
                <c:pt idx="26">
                  <c:v>0.03214285714285714</c:v>
                </c:pt>
                <c:pt idx="27">
                  <c:v>0.017071428571428567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'257'!$M$1:$M$29</c:f>
              <c:numCache>
                <c:ptCount val="29"/>
                <c:pt idx="0">
                  <c:v>0</c:v>
                </c:pt>
                <c:pt idx="1">
                  <c:v>0.025607142857142856</c:v>
                </c:pt>
                <c:pt idx="2">
                  <c:v>0.011214285714285718</c:v>
                </c:pt>
                <c:pt idx="3">
                  <c:v>0.027821428571428566</c:v>
                </c:pt>
                <c:pt idx="4">
                  <c:v>0.06842857142857142</c:v>
                </c:pt>
                <c:pt idx="5">
                  <c:v>0.05203571428571428</c:v>
                </c:pt>
                <c:pt idx="6">
                  <c:v>0.05764285714285714</c:v>
                </c:pt>
                <c:pt idx="7">
                  <c:v>0.058249999999999996</c:v>
                </c:pt>
                <c:pt idx="8">
                  <c:v>0.03585714285714286</c:v>
                </c:pt>
                <c:pt idx="9">
                  <c:v>0.029464285714285714</c:v>
                </c:pt>
                <c:pt idx="10">
                  <c:v>0.01807142857142857</c:v>
                </c:pt>
                <c:pt idx="11">
                  <c:v>0.023678571428571417</c:v>
                </c:pt>
                <c:pt idx="12">
                  <c:v>0.044285714285714275</c:v>
                </c:pt>
                <c:pt idx="13">
                  <c:v>0.058892857142857136</c:v>
                </c:pt>
                <c:pt idx="14">
                  <c:v>0.0645</c:v>
                </c:pt>
                <c:pt idx="15">
                  <c:v>0.09210714285714285</c:v>
                </c:pt>
                <c:pt idx="16">
                  <c:v>0.0967142857142857</c:v>
                </c:pt>
                <c:pt idx="17">
                  <c:v>0.08632142857142856</c:v>
                </c:pt>
                <c:pt idx="18">
                  <c:v>0.07292857142857143</c:v>
                </c:pt>
                <c:pt idx="19">
                  <c:v>0.052535714285714276</c:v>
                </c:pt>
                <c:pt idx="20">
                  <c:v>0.06814285714285714</c:v>
                </c:pt>
                <c:pt idx="21">
                  <c:v>0.04974999999999999</c:v>
                </c:pt>
                <c:pt idx="22">
                  <c:v>0.03335714285714285</c:v>
                </c:pt>
                <c:pt idx="23">
                  <c:v>0.04596428571428571</c:v>
                </c:pt>
                <c:pt idx="24">
                  <c:v>0.04157142857142856</c:v>
                </c:pt>
                <c:pt idx="25">
                  <c:v>0.046178571428571416</c:v>
                </c:pt>
                <c:pt idx="26">
                  <c:v>0.030785714285714277</c:v>
                </c:pt>
                <c:pt idx="27">
                  <c:v>0.04439285714285714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8409761"/>
        <c:axId val="6225630"/>
      </c:lineChart>
      <c:catAx>
        <c:axId val="5840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5630"/>
        <c:crosses val="autoZero"/>
        <c:auto val="1"/>
        <c:lblOffset val="100"/>
        <c:noMultiLvlLbl val="0"/>
      </c:catAx>
      <c:valAx>
        <c:axId val="622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0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'268'!$E$1:$E$29</c:f>
              <c:numCache>
                <c:ptCount val="29"/>
                <c:pt idx="0">
                  <c:v>-0.214</c:v>
                </c:pt>
                <c:pt idx="1">
                  <c:v>-0.204</c:v>
                </c:pt>
                <c:pt idx="2">
                  <c:v>-0.15</c:v>
                </c:pt>
                <c:pt idx="3">
                  <c:v>-0.095</c:v>
                </c:pt>
                <c:pt idx="4">
                  <c:v>-0.064</c:v>
                </c:pt>
                <c:pt idx="5">
                  <c:v>-0.043</c:v>
                </c:pt>
                <c:pt idx="6">
                  <c:v>-0.054</c:v>
                </c:pt>
                <c:pt idx="7">
                  <c:v>-0.033</c:v>
                </c:pt>
                <c:pt idx="8">
                  <c:v>-0.024</c:v>
                </c:pt>
                <c:pt idx="9">
                  <c:v>-0.023</c:v>
                </c:pt>
                <c:pt idx="10">
                  <c:v>-0.034</c:v>
                </c:pt>
                <c:pt idx="11">
                  <c:v>-0.031</c:v>
                </c:pt>
                <c:pt idx="12">
                  <c:v>-0.037</c:v>
                </c:pt>
                <c:pt idx="13">
                  <c:v>-0.014</c:v>
                </c:pt>
                <c:pt idx="14">
                  <c:v>-0.052</c:v>
                </c:pt>
                <c:pt idx="15">
                  <c:v>-0.08</c:v>
                </c:pt>
                <c:pt idx="16">
                  <c:v>-0.084</c:v>
                </c:pt>
                <c:pt idx="17">
                  <c:v>0.016</c:v>
                </c:pt>
                <c:pt idx="18">
                  <c:v>0.058</c:v>
                </c:pt>
                <c:pt idx="19">
                  <c:v>-0.025</c:v>
                </c:pt>
                <c:pt idx="20">
                  <c:v>-0.072</c:v>
                </c:pt>
                <c:pt idx="21">
                  <c:v>-0.025</c:v>
                </c:pt>
                <c:pt idx="22">
                  <c:v>0.011</c:v>
                </c:pt>
                <c:pt idx="23">
                  <c:v>0.038</c:v>
                </c:pt>
                <c:pt idx="24">
                  <c:v>-0.009</c:v>
                </c:pt>
                <c:pt idx="25">
                  <c:v>-0.078</c:v>
                </c:pt>
                <c:pt idx="26">
                  <c:v>-0.062</c:v>
                </c:pt>
                <c:pt idx="27">
                  <c:v>0.004</c:v>
                </c:pt>
                <c:pt idx="28">
                  <c:v>0.022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'268'!$F$1:$F$29</c:f>
              <c:numCache>
                <c:ptCount val="29"/>
                <c:pt idx="0">
                  <c:v>-0.127</c:v>
                </c:pt>
                <c:pt idx="1">
                  <c:v>-0.176</c:v>
                </c:pt>
                <c:pt idx="2">
                  <c:v>-0.171</c:v>
                </c:pt>
                <c:pt idx="3">
                  <c:v>-0.125</c:v>
                </c:pt>
                <c:pt idx="4">
                  <c:v>-0.048</c:v>
                </c:pt>
                <c:pt idx="5">
                  <c:v>-0.074</c:v>
                </c:pt>
                <c:pt idx="6">
                  <c:v>-0.114</c:v>
                </c:pt>
                <c:pt idx="7">
                  <c:v>-0.11</c:v>
                </c:pt>
                <c:pt idx="8">
                  <c:v>-0.09</c:v>
                </c:pt>
                <c:pt idx="9">
                  <c:v>-0.011</c:v>
                </c:pt>
                <c:pt idx="10">
                  <c:v>-0.043</c:v>
                </c:pt>
                <c:pt idx="11">
                  <c:v>-0.073</c:v>
                </c:pt>
                <c:pt idx="12">
                  <c:v>-0.034</c:v>
                </c:pt>
                <c:pt idx="13">
                  <c:v>-0.009</c:v>
                </c:pt>
                <c:pt idx="14">
                  <c:v>-0.008</c:v>
                </c:pt>
                <c:pt idx="15">
                  <c:v>-0.037</c:v>
                </c:pt>
                <c:pt idx="16">
                  <c:v>-0.036</c:v>
                </c:pt>
                <c:pt idx="17">
                  <c:v>0.001</c:v>
                </c:pt>
                <c:pt idx="18">
                  <c:v>-0.022</c:v>
                </c:pt>
                <c:pt idx="19">
                  <c:v>0.012</c:v>
                </c:pt>
                <c:pt idx="20">
                  <c:v>0.024</c:v>
                </c:pt>
                <c:pt idx="21">
                  <c:v>0.028</c:v>
                </c:pt>
                <c:pt idx="22">
                  <c:v>0.035</c:v>
                </c:pt>
                <c:pt idx="23">
                  <c:v>0.017</c:v>
                </c:pt>
                <c:pt idx="24">
                  <c:v>0.025</c:v>
                </c:pt>
                <c:pt idx="25">
                  <c:v>0.054</c:v>
                </c:pt>
                <c:pt idx="26">
                  <c:v>0.059</c:v>
                </c:pt>
                <c:pt idx="27">
                  <c:v>0.075</c:v>
                </c:pt>
                <c:pt idx="28">
                  <c:v>0.031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'268'!$G$1:$G$29</c:f>
              <c:numCache>
                <c:ptCount val="29"/>
                <c:pt idx="0">
                  <c:v>0.24884734276258605</c:v>
                </c:pt>
                <c:pt idx="1">
                  <c:v>0.26942902590478257</c:v>
                </c:pt>
                <c:pt idx="2">
                  <c:v>0.22746648104720837</c:v>
                </c:pt>
                <c:pt idx="3">
                  <c:v>0.15700318468107582</c:v>
                </c:pt>
                <c:pt idx="4">
                  <c:v>0.08</c:v>
                </c:pt>
                <c:pt idx="5">
                  <c:v>0.08558621384311844</c:v>
                </c:pt>
                <c:pt idx="6">
                  <c:v>0.12614277624977183</c:v>
                </c:pt>
                <c:pt idx="7">
                  <c:v>0.11484337159801605</c:v>
                </c:pt>
                <c:pt idx="8">
                  <c:v>0.09314504817756014</c:v>
                </c:pt>
                <c:pt idx="9">
                  <c:v>0.025495097567963924</c:v>
                </c:pt>
                <c:pt idx="10">
                  <c:v>0.05481788029466298</c:v>
                </c:pt>
                <c:pt idx="11">
                  <c:v>0.0793095202355934</c:v>
                </c:pt>
                <c:pt idx="12">
                  <c:v>0.05024937810560445</c:v>
                </c:pt>
                <c:pt idx="13">
                  <c:v>0.016643316977093238</c:v>
                </c:pt>
                <c:pt idx="14">
                  <c:v>0.05261178575186362</c:v>
                </c:pt>
                <c:pt idx="15">
                  <c:v>0.08814193099768124</c:v>
                </c:pt>
                <c:pt idx="16">
                  <c:v>0.0913892772703669</c:v>
                </c:pt>
                <c:pt idx="17">
                  <c:v>0.016031219541881397</c:v>
                </c:pt>
                <c:pt idx="18">
                  <c:v>0.06203224967708329</c:v>
                </c:pt>
                <c:pt idx="19">
                  <c:v>0.027730849247724097</c:v>
                </c:pt>
                <c:pt idx="20">
                  <c:v>0.0758946638440411</c:v>
                </c:pt>
                <c:pt idx="21">
                  <c:v>0.03753664875824692</c:v>
                </c:pt>
                <c:pt idx="22">
                  <c:v>0.036687872655688285</c:v>
                </c:pt>
                <c:pt idx="23">
                  <c:v>0.0416293165929973</c:v>
                </c:pt>
                <c:pt idx="24">
                  <c:v>0.026570660511172847</c:v>
                </c:pt>
                <c:pt idx="25">
                  <c:v>0.09486832980505137</c:v>
                </c:pt>
                <c:pt idx="26">
                  <c:v>0.08558621384311844</c:v>
                </c:pt>
                <c:pt idx="27">
                  <c:v>0.0751065909225016</c:v>
                </c:pt>
                <c:pt idx="28">
                  <c:v>0.03801315561749642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'268'!$H$1:$H$29</c:f>
              <c:numCache>
                <c:ptCount val="29"/>
                <c:pt idx="0">
                  <c:v>0.24884734276258605</c:v>
                </c:pt>
                <c:pt idx="1">
                  <c:v>0.24131755036454713</c:v>
                </c:pt>
                <c:pt idx="2">
                  <c:v>0.23378775796650822</c:v>
                </c:pt>
                <c:pt idx="3">
                  <c:v>0.2262579655684693</c:v>
                </c:pt>
                <c:pt idx="4">
                  <c:v>0.2187281731704304</c:v>
                </c:pt>
                <c:pt idx="5">
                  <c:v>0.21119838077239148</c:v>
                </c:pt>
                <c:pt idx="6">
                  <c:v>0.20366858837435256</c:v>
                </c:pt>
                <c:pt idx="7">
                  <c:v>0.19613879597631365</c:v>
                </c:pt>
                <c:pt idx="8">
                  <c:v>0.18860900357827473</c:v>
                </c:pt>
                <c:pt idx="9">
                  <c:v>0.18107921118023582</c:v>
                </c:pt>
                <c:pt idx="10">
                  <c:v>0.1735494187821969</c:v>
                </c:pt>
                <c:pt idx="11">
                  <c:v>0.166019626384158</c:v>
                </c:pt>
                <c:pt idx="12">
                  <c:v>0.15848983398611907</c:v>
                </c:pt>
                <c:pt idx="13">
                  <c:v>0.15096004158808016</c:v>
                </c:pt>
                <c:pt idx="14">
                  <c:v>0.14343024919004124</c:v>
                </c:pt>
                <c:pt idx="15">
                  <c:v>0.13590045679200233</c:v>
                </c:pt>
                <c:pt idx="16">
                  <c:v>0.1283706643939634</c:v>
                </c:pt>
                <c:pt idx="17">
                  <c:v>0.1208408719959245</c:v>
                </c:pt>
                <c:pt idx="18">
                  <c:v>0.11331107959788558</c:v>
                </c:pt>
                <c:pt idx="19">
                  <c:v>0.10578128719984667</c:v>
                </c:pt>
                <c:pt idx="20">
                  <c:v>0.09825149480180775</c:v>
                </c:pt>
                <c:pt idx="21">
                  <c:v>0.09072170240376884</c:v>
                </c:pt>
                <c:pt idx="22">
                  <c:v>0.08319191000572992</c:v>
                </c:pt>
                <c:pt idx="23">
                  <c:v>0.07566211760769101</c:v>
                </c:pt>
                <c:pt idx="24">
                  <c:v>0.0681323252096521</c:v>
                </c:pt>
                <c:pt idx="25">
                  <c:v>0.06060253281161318</c:v>
                </c:pt>
                <c:pt idx="26">
                  <c:v>0.053072740413574265</c:v>
                </c:pt>
                <c:pt idx="27">
                  <c:v>0.04554294801553535</c:v>
                </c:pt>
                <c:pt idx="28">
                  <c:v>0.038013155617496436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'268'!$J$1:$J$29</c:f>
              <c:numCache>
                <c:ptCount val="29"/>
                <c:pt idx="0">
                  <c:v>-0.214</c:v>
                </c:pt>
                <c:pt idx="1">
                  <c:v>-0.20557142857142857</c:v>
                </c:pt>
                <c:pt idx="2">
                  <c:v>-0.19714285714285715</c:v>
                </c:pt>
                <c:pt idx="3">
                  <c:v>-0.18871428571428572</c:v>
                </c:pt>
                <c:pt idx="4">
                  <c:v>-0.18028571428571427</c:v>
                </c:pt>
                <c:pt idx="5">
                  <c:v>-0.17185714285714287</c:v>
                </c:pt>
                <c:pt idx="6">
                  <c:v>-0.16342857142857142</c:v>
                </c:pt>
                <c:pt idx="7">
                  <c:v>-0.155</c:v>
                </c:pt>
                <c:pt idx="8">
                  <c:v>-0.14657142857142857</c:v>
                </c:pt>
                <c:pt idx="9">
                  <c:v>-0.13814285714285715</c:v>
                </c:pt>
                <c:pt idx="10">
                  <c:v>-0.12971428571428573</c:v>
                </c:pt>
                <c:pt idx="11">
                  <c:v>-0.12128571428571429</c:v>
                </c:pt>
                <c:pt idx="12">
                  <c:v>-0.11285714285714286</c:v>
                </c:pt>
                <c:pt idx="13">
                  <c:v>-0.10442857142857144</c:v>
                </c:pt>
                <c:pt idx="14">
                  <c:v>-0.096</c:v>
                </c:pt>
                <c:pt idx="15">
                  <c:v>-0.08757142857142858</c:v>
                </c:pt>
                <c:pt idx="16">
                  <c:v>-0.07914285714285715</c:v>
                </c:pt>
                <c:pt idx="17">
                  <c:v>-0.07071428571428573</c:v>
                </c:pt>
                <c:pt idx="18">
                  <c:v>-0.062285714285714305</c:v>
                </c:pt>
                <c:pt idx="19">
                  <c:v>-0.05385714285714288</c:v>
                </c:pt>
                <c:pt idx="20">
                  <c:v>-0.04542857142857146</c:v>
                </c:pt>
                <c:pt idx="21">
                  <c:v>-0.037000000000000005</c:v>
                </c:pt>
                <c:pt idx="22">
                  <c:v>-0.02857142857142858</c:v>
                </c:pt>
                <c:pt idx="23">
                  <c:v>-0.020142857142857157</c:v>
                </c:pt>
                <c:pt idx="24">
                  <c:v>-0.011714285714285733</c:v>
                </c:pt>
                <c:pt idx="25">
                  <c:v>-0.0032857142857143085</c:v>
                </c:pt>
                <c:pt idx="26">
                  <c:v>0.005142857142857116</c:v>
                </c:pt>
                <c:pt idx="27">
                  <c:v>0.01357142857142854</c:v>
                </c:pt>
                <c:pt idx="28">
                  <c:v>0.021999999999999992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'268'!$L$1:$L$29</c:f>
              <c:numCache>
                <c:ptCount val="29"/>
                <c:pt idx="0">
                  <c:v>-0.127</c:v>
                </c:pt>
                <c:pt idx="1">
                  <c:v>-0.12135714285714286</c:v>
                </c:pt>
                <c:pt idx="2">
                  <c:v>-0.11571428571428571</c:v>
                </c:pt>
                <c:pt idx="3">
                  <c:v>-0.11007142857142857</c:v>
                </c:pt>
                <c:pt idx="4">
                  <c:v>-0.10442857142857143</c:v>
                </c:pt>
                <c:pt idx="5">
                  <c:v>-0.09878571428571428</c:v>
                </c:pt>
                <c:pt idx="6">
                  <c:v>-0.09314285714285714</c:v>
                </c:pt>
                <c:pt idx="7">
                  <c:v>-0.0875</c:v>
                </c:pt>
                <c:pt idx="8">
                  <c:v>-0.08185714285714285</c:v>
                </c:pt>
                <c:pt idx="9">
                  <c:v>-0.0762142857142857</c:v>
                </c:pt>
                <c:pt idx="10">
                  <c:v>-0.07057142857142856</c:v>
                </c:pt>
                <c:pt idx="11">
                  <c:v>-0.06492857142857142</c:v>
                </c:pt>
                <c:pt idx="12">
                  <c:v>-0.05928571428571429</c:v>
                </c:pt>
                <c:pt idx="13">
                  <c:v>-0.053642857142857145</c:v>
                </c:pt>
                <c:pt idx="14">
                  <c:v>-0.048</c:v>
                </c:pt>
                <c:pt idx="15">
                  <c:v>-0.04235714285714286</c:v>
                </c:pt>
                <c:pt idx="16">
                  <c:v>-0.03671428571428571</c:v>
                </c:pt>
                <c:pt idx="17">
                  <c:v>-0.03107142857142857</c:v>
                </c:pt>
                <c:pt idx="18">
                  <c:v>-0.025428571428571425</c:v>
                </c:pt>
                <c:pt idx="19">
                  <c:v>-0.01978571428571428</c:v>
                </c:pt>
                <c:pt idx="20">
                  <c:v>-0.014142857142857138</c:v>
                </c:pt>
                <c:pt idx="21">
                  <c:v>-0.008499999999999994</c:v>
                </c:pt>
                <c:pt idx="22">
                  <c:v>-0.0028571428571428498</c:v>
                </c:pt>
                <c:pt idx="23">
                  <c:v>0.0027857142857142803</c:v>
                </c:pt>
                <c:pt idx="24">
                  <c:v>0.008428571428571424</c:v>
                </c:pt>
                <c:pt idx="25">
                  <c:v>0.014071428571428568</c:v>
                </c:pt>
                <c:pt idx="26">
                  <c:v>0.019714285714285712</c:v>
                </c:pt>
                <c:pt idx="27">
                  <c:v>0.025357142857142856</c:v>
                </c:pt>
                <c:pt idx="28">
                  <c:v>0.031</c:v>
                </c:pt>
              </c:numCache>
            </c:numRef>
          </c:val>
          <c:smooth val="0"/>
        </c:ser>
        <c:marker val="1"/>
        <c:axId val="44219111"/>
        <c:axId val="13011212"/>
      </c:lineChart>
      <c:catAx>
        <c:axId val="44219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1212"/>
        <c:crosses val="autoZero"/>
        <c:auto val="1"/>
        <c:lblOffset val="100"/>
        <c:noMultiLvlLbl val="0"/>
      </c:catAx>
      <c:valAx>
        <c:axId val="13011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1911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0.028111475540235437</c:v>
                </c:pt>
                <c:pt idx="2">
                  <c:v>-0.006321276919299845</c:v>
                </c:pt>
                <c:pt idx="3">
                  <c:v>-0.06925478088739348</c:v>
                </c:pt>
                <c:pt idx="4">
                  <c:v>-0.1387281731704304</c:v>
                </c:pt>
                <c:pt idx="5">
                  <c:v>-0.12561216692927302</c:v>
                </c:pt>
                <c:pt idx="6">
                  <c:v>-0.07752581212458073</c:v>
                </c:pt>
                <c:pt idx="7">
                  <c:v>-0.08129542437829759</c:v>
                </c:pt>
                <c:pt idx="8">
                  <c:v>-0.09546395540071459</c:v>
                </c:pt>
                <c:pt idx="9">
                  <c:v>-0.1555841136122719</c:v>
                </c:pt>
                <c:pt idx="10">
                  <c:v>-0.11873153848753393</c:v>
                </c:pt>
                <c:pt idx="11">
                  <c:v>-0.08671010614856459</c:v>
                </c:pt>
                <c:pt idx="12">
                  <c:v>-0.10824045588051462</c:v>
                </c:pt>
                <c:pt idx="13">
                  <c:v>-0.13431672461098693</c:v>
                </c:pt>
                <c:pt idx="14">
                  <c:v>-0.09081846343817762</c:v>
                </c:pt>
                <c:pt idx="15">
                  <c:v>-0.04775852579432109</c:v>
                </c:pt>
                <c:pt idx="16">
                  <c:v>-0.03698138712359651</c:v>
                </c:pt>
                <c:pt idx="17">
                  <c:v>-0.1048096524540431</c:v>
                </c:pt>
                <c:pt idx="18">
                  <c:v>-0.051278829920802294</c:v>
                </c:pt>
                <c:pt idx="19">
                  <c:v>-0.07805043795212258</c:v>
                </c:pt>
                <c:pt idx="20">
                  <c:v>-0.022356830957766652</c:v>
                </c:pt>
                <c:pt idx="21">
                  <c:v>-0.05318505364552192</c:v>
                </c:pt>
                <c:pt idx="22">
                  <c:v>-0.04650403735004164</c:v>
                </c:pt>
                <c:pt idx="23">
                  <c:v>-0.03403280101469371</c:v>
                </c:pt>
                <c:pt idx="24">
                  <c:v>-0.041561664698479245</c:v>
                </c:pt>
                <c:pt idx="25">
                  <c:v>0.034265796993438194</c:v>
                </c:pt>
                <c:pt idx="26">
                  <c:v>0.03251347342954418</c:v>
                </c:pt>
                <c:pt idx="27">
                  <c:v>0.029563642906966253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'268'!$K$1:$K$29</c:f>
              <c:numCache>
                <c:ptCount val="29"/>
                <c:pt idx="0">
                  <c:v>0</c:v>
                </c:pt>
                <c:pt idx="1">
                  <c:v>0.0015714285714285847</c:v>
                </c:pt>
                <c:pt idx="2">
                  <c:v>0.04714285714285715</c:v>
                </c:pt>
                <c:pt idx="3">
                  <c:v>0.09371428571428572</c:v>
                </c:pt>
                <c:pt idx="4">
                  <c:v>0.11628571428571427</c:v>
                </c:pt>
                <c:pt idx="5">
                  <c:v>0.1288571428571429</c:v>
                </c:pt>
                <c:pt idx="6">
                  <c:v>0.10942857142857143</c:v>
                </c:pt>
                <c:pt idx="7">
                  <c:v>0.122</c:v>
                </c:pt>
                <c:pt idx="8">
                  <c:v>0.12257142857142858</c:v>
                </c:pt>
                <c:pt idx="9">
                  <c:v>0.11514285714285716</c:v>
                </c:pt>
                <c:pt idx="10">
                  <c:v>0.09571428571428572</c:v>
                </c:pt>
                <c:pt idx="11">
                  <c:v>0.09028571428571429</c:v>
                </c:pt>
                <c:pt idx="12">
                  <c:v>0.07585714285714287</c:v>
                </c:pt>
                <c:pt idx="13">
                  <c:v>0.09042857142857144</c:v>
                </c:pt>
                <c:pt idx="14">
                  <c:v>0.044000000000000004</c:v>
                </c:pt>
                <c:pt idx="15">
                  <c:v>0.007571428571428576</c:v>
                </c:pt>
                <c:pt idx="16">
                  <c:v>-0.0048571428571428515</c:v>
                </c:pt>
                <c:pt idx="17">
                  <c:v>0.08671428571428573</c:v>
                </c:pt>
                <c:pt idx="18">
                  <c:v>0.1202857142857143</c:v>
                </c:pt>
                <c:pt idx="19">
                  <c:v>0.02885714285714288</c:v>
                </c:pt>
                <c:pt idx="20">
                  <c:v>-0.026571428571428538</c:v>
                </c:pt>
                <c:pt idx="21">
                  <c:v>0.012000000000000004</c:v>
                </c:pt>
                <c:pt idx="22">
                  <c:v>0.03957142857142858</c:v>
                </c:pt>
                <c:pt idx="23">
                  <c:v>0.058142857142857156</c:v>
                </c:pt>
                <c:pt idx="24">
                  <c:v>0.0027142857142857333</c:v>
                </c:pt>
                <c:pt idx="25">
                  <c:v>-0.07471428571428569</c:v>
                </c:pt>
                <c:pt idx="26">
                  <c:v>-0.06714285714285712</c:v>
                </c:pt>
                <c:pt idx="27">
                  <c:v>-0.00957142857142854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'268'!$M$1:$M$29</c:f>
              <c:numCache>
                <c:ptCount val="29"/>
                <c:pt idx="0">
                  <c:v>0</c:v>
                </c:pt>
                <c:pt idx="1">
                  <c:v>-0.05464285714285713</c:v>
                </c:pt>
                <c:pt idx="2">
                  <c:v>-0.0552857142857143</c:v>
                </c:pt>
                <c:pt idx="3">
                  <c:v>-0.01492857142857143</c:v>
                </c:pt>
                <c:pt idx="4">
                  <c:v>0.056428571428571425</c:v>
                </c:pt>
                <c:pt idx="5">
                  <c:v>0.024785714285714286</c:v>
                </c:pt>
                <c:pt idx="6">
                  <c:v>-0.020857142857142866</c:v>
                </c:pt>
                <c:pt idx="7">
                  <c:v>-0.022500000000000006</c:v>
                </c:pt>
                <c:pt idx="8">
                  <c:v>-0.008142857142857146</c:v>
                </c:pt>
                <c:pt idx="9">
                  <c:v>0.06521428571428571</c:v>
                </c:pt>
                <c:pt idx="10">
                  <c:v>0.027571428571428566</c:v>
                </c:pt>
                <c:pt idx="11">
                  <c:v>-0.008071428571428577</c:v>
                </c:pt>
                <c:pt idx="12">
                  <c:v>0.025285714285714286</c:v>
                </c:pt>
                <c:pt idx="13">
                  <c:v>0.044642857142857144</c:v>
                </c:pt>
                <c:pt idx="14">
                  <c:v>0.04</c:v>
                </c:pt>
                <c:pt idx="15">
                  <c:v>0.005357142857142859</c:v>
                </c:pt>
                <c:pt idx="16">
                  <c:v>0.0007142857142857159</c:v>
                </c:pt>
                <c:pt idx="17">
                  <c:v>0.03207142857142857</c:v>
                </c:pt>
                <c:pt idx="18">
                  <c:v>0.0034285714285714267</c:v>
                </c:pt>
                <c:pt idx="19">
                  <c:v>0.03178571428571428</c:v>
                </c:pt>
                <c:pt idx="20">
                  <c:v>0.03814285714285714</c:v>
                </c:pt>
                <c:pt idx="21">
                  <c:v>0.03649999999999999</c:v>
                </c:pt>
                <c:pt idx="22">
                  <c:v>0.03785714285714285</c:v>
                </c:pt>
                <c:pt idx="23">
                  <c:v>0.014214285714285721</c:v>
                </c:pt>
                <c:pt idx="24">
                  <c:v>0.016571428571428577</c:v>
                </c:pt>
                <c:pt idx="25">
                  <c:v>0.03992857142857143</c:v>
                </c:pt>
                <c:pt idx="26">
                  <c:v>0.039285714285714285</c:v>
                </c:pt>
                <c:pt idx="27">
                  <c:v>0.04964285714285714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5486429"/>
        <c:axId val="29228970"/>
      </c:lineChart>
      <c:catAx>
        <c:axId val="5548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8970"/>
        <c:crosses val="autoZero"/>
        <c:auto val="1"/>
        <c:lblOffset val="100"/>
        <c:noMultiLvlLbl val="0"/>
      </c:catAx>
      <c:valAx>
        <c:axId val="2922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86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'474'!$E$1:$E$29</c:f>
              <c:numCache>
                <c:ptCount val="29"/>
                <c:pt idx="0">
                  <c:v>-0.078</c:v>
                </c:pt>
                <c:pt idx="1">
                  <c:v>-0.147</c:v>
                </c:pt>
                <c:pt idx="2">
                  <c:v>-0.101</c:v>
                </c:pt>
                <c:pt idx="3">
                  <c:v>-0.12</c:v>
                </c:pt>
                <c:pt idx="4">
                  <c:v>-0.138</c:v>
                </c:pt>
                <c:pt idx="5">
                  <c:v>-0.151</c:v>
                </c:pt>
                <c:pt idx="6">
                  <c:v>-0.139</c:v>
                </c:pt>
                <c:pt idx="7">
                  <c:v>-0.114</c:v>
                </c:pt>
                <c:pt idx="8">
                  <c:v>-0.086</c:v>
                </c:pt>
                <c:pt idx="9">
                  <c:v>-0.044</c:v>
                </c:pt>
                <c:pt idx="10">
                  <c:v>-0.036</c:v>
                </c:pt>
                <c:pt idx="11">
                  <c:v>-0.05</c:v>
                </c:pt>
                <c:pt idx="12">
                  <c:v>-0.034</c:v>
                </c:pt>
                <c:pt idx="13">
                  <c:v>-0.027</c:v>
                </c:pt>
                <c:pt idx="14">
                  <c:v>-0.047</c:v>
                </c:pt>
                <c:pt idx="15">
                  <c:v>-0.051</c:v>
                </c:pt>
                <c:pt idx="16">
                  <c:v>-0.013</c:v>
                </c:pt>
                <c:pt idx="17">
                  <c:v>-0.013</c:v>
                </c:pt>
                <c:pt idx="18">
                  <c:v>-0.036</c:v>
                </c:pt>
                <c:pt idx="19">
                  <c:v>-0.045</c:v>
                </c:pt>
                <c:pt idx="20">
                  <c:v>-0.041</c:v>
                </c:pt>
                <c:pt idx="21">
                  <c:v>-0.048</c:v>
                </c:pt>
                <c:pt idx="22">
                  <c:v>-0.044</c:v>
                </c:pt>
                <c:pt idx="23">
                  <c:v>-0.01</c:v>
                </c:pt>
                <c:pt idx="24">
                  <c:v>0.025</c:v>
                </c:pt>
                <c:pt idx="25">
                  <c:v>0.042</c:v>
                </c:pt>
                <c:pt idx="26">
                  <c:v>0.009</c:v>
                </c:pt>
                <c:pt idx="27">
                  <c:v>0.004</c:v>
                </c:pt>
                <c:pt idx="28">
                  <c:v>-0.035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'474'!$F$1:$F$29</c:f>
              <c:numCache>
                <c:ptCount val="29"/>
                <c:pt idx="0">
                  <c:v>0.111</c:v>
                </c:pt>
                <c:pt idx="1">
                  <c:v>0.152</c:v>
                </c:pt>
                <c:pt idx="2">
                  <c:v>0.197</c:v>
                </c:pt>
                <c:pt idx="3">
                  <c:v>0.157</c:v>
                </c:pt>
                <c:pt idx="4">
                  <c:v>0.087</c:v>
                </c:pt>
                <c:pt idx="5">
                  <c:v>0.148</c:v>
                </c:pt>
                <c:pt idx="6">
                  <c:v>0.155</c:v>
                </c:pt>
                <c:pt idx="7">
                  <c:v>0.128</c:v>
                </c:pt>
                <c:pt idx="8">
                  <c:v>0.084</c:v>
                </c:pt>
                <c:pt idx="9">
                  <c:v>0.085</c:v>
                </c:pt>
                <c:pt idx="10">
                  <c:v>0.106</c:v>
                </c:pt>
                <c:pt idx="11">
                  <c:v>0.116</c:v>
                </c:pt>
                <c:pt idx="12">
                  <c:v>0.089</c:v>
                </c:pt>
                <c:pt idx="13">
                  <c:v>0.04</c:v>
                </c:pt>
                <c:pt idx="14">
                  <c:v>0.038</c:v>
                </c:pt>
                <c:pt idx="15">
                  <c:v>0.143</c:v>
                </c:pt>
                <c:pt idx="16">
                  <c:v>0.162</c:v>
                </c:pt>
                <c:pt idx="17">
                  <c:v>0.145</c:v>
                </c:pt>
                <c:pt idx="18">
                  <c:v>0.114</c:v>
                </c:pt>
                <c:pt idx="19">
                  <c:v>0.136</c:v>
                </c:pt>
                <c:pt idx="20">
                  <c:v>0.14</c:v>
                </c:pt>
                <c:pt idx="21">
                  <c:v>0.159</c:v>
                </c:pt>
                <c:pt idx="22">
                  <c:v>0.123</c:v>
                </c:pt>
                <c:pt idx="23">
                  <c:v>0.077</c:v>
                </c:pt>
                <c:pt idx="24">
                  <c:v>0.096</c:v>
                </c:pt>
                <c:pt idx="25">
                  <c:v>0.171</c:v>
                </c:pt>
                <c:pt idx="26">
                  <c:v>0.199</c:v>
                </c:pt>
                <c:pt idx="27">
                  <c:v>0.095</c:v>
                </c:pt>
                <c:pt idx="28">
                  <c:v>0.009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'474'!$G$1:$G$29</c:f>
              <c:numCache>
                <c:ptCount val="29"/>
                <c:pt idx="0">
                  <c:v>0.13566502865514016</c:v>
                </c:pt>
                <c:pt idx="1">
                  <c:v>0.21145448682872633</c:v>
                </c:pt>
                <c:pt idx="2">
                  <c:v>0.22138202275704322</c:v>
                </c:pt>
                <c:pt idx="3">
                  <c:v>0.19760819821049935</c:v>
                </c:pt>
                <c:pt idx="4">
                  <c:v>0.1631349134918703</c:v>
                </c:pt>
                <c:pt idx="5">
                  <c:v>0.21143556938225885</c:v>
                </c:pt>
                <c:pt idx="6">
                  <c:v>0.20819702207284332</c:v>
                </c:pt>
                <c:pt idx="7">
                  <c:v>0.17140595088852661</c:v>
                </c:pt>
                <c:pt idx="8">
                  <c:v>0.12021647141718975</c:v>
                </c:pt>
                <c:pt idx="9">
                  <c:v>0.0957131129992124</c:v>
                </c:pt>
                <c:pt idx="10">
                  <c:v>0.11194641575325223</c:v>
                </c:pt>
                <c:pt idx="11">
                  <c:v>0.12631706139710502</c:v>
                </c:pt>
                <c:pt idx="12">
                  <c:v>0.0952732911156112</c:v>
                </c:pt>
                <c:pt idx="13">
                  <c:v>0.04825971404805461</c:v>
                </c:pt>
                <c:pt idx="14">
                  <c:v>0.0604400529450463</c:v>
                </c:pt>
                <c:pt idx="15">
                  <c:v>0.15182226450688974</c:v>
                </c:pt>
                <c:pt idx="16">
                  <c:v>0.1625207679036744</c:v>
                </c:pt>
                <c:pt idx="17">
                  <c:v>0.14558159224297554</c:v>
                </c:pt>
                <c:pt idx="18">
                  <c:v>0.11954915307102766</c:v>
                </c:pt>
                <c:pt idx="19">
                  <c:v>0.1432515270424717</c:v>
                </c:pt>
                <c:pt idx="20">
                  <c:v>0.1458800877433243</c:v>
                </c:pt>
                <c:pt idx="21">
                  <c:v>0.16608732642799692</c:v>
                </c:pt>
                <c:pt idx="22">
                  <c:v>0.1306330739131557</c:v>
                </c:pt>
                <c:pt idx="23">
                  <c:v>0.07764663547121665</c:v>
                </c:pt>
                <c:pt idx="24">
                  <c:v>0.09920181449953423</c:v>
                </c:pt>
                <c:pt idx="25">
                  <c:v>0.1760823670899503</c:v>
                </c:pt>
                <c:pt idx="26">
                  <c:v>0.1992034136253694</c:v>
                </c:pt>
                <c:pt idx="27">
                  <c:v>0.09508417323613852</c:v>
                </c:pt>
                <c:pt idx="28">
                  <c:v>0.03613862199918531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'474'!$H$1:$H$29</c:f>
              <c:numCache>
                <c:ptCount val="29"/>
                <c:pt idx="0">
                  <c:v>0.13566502865514016</c:v>
                </c:pt>
                <c:pt idx="1">
                  <c:v>0.1321105141317132</c:v>
                </c:pt>
                <c:pt idx="2">
                  <c:v>0.12855599960828623</c:v>
                </c:pt>
                <c:pt idx="3">
                  <c:v>0.12500148508485928</c:v>
                </c:pt>
                <c:pt idx="4">
                  <c:v>0.12144697056143232</c:v>
                </c:pt>
                <c:pt idx="5">
                  <c:v>0.11789245603800536</c:v>
                </c:pt>
                <c:pt idx="6">
                  <c:v>0.1143379415145784</c:v>
                </c:pt>
                <c:pt idx="7">
                  <c:v>0.11078342699115144</c:v>
                </c:pt>
                <c:pt idx="8">
                  <c:v>0.10722891246772448</c:v>
                </c:pt>
                <c:pt idx="9">
                  <c:v>0.10367439794429753</c:v>
                </c:pt>
                <c:pt idx="10">
                  <c:v>0.10011988342087057</c:v>
                </c:pt>
                <c:pt idx="11">
                  <c:v>0.0965653688974436</c:v>
                </c:pt>
                <c:pt idx="12">
                  <c:v>0.09301085437401665</c:v>
                </c:pt>
                <c:pt idx="13">
                  <c:v>0.08945633985058968</c:v>
                </c:pt>
                <c:pt idx="14">
                  <c:v>0.08590182532716273</c:v>
                </c:pt>
                <c:pt idx="15">
                  <c:v>0.08234731080373577</c:v>
                </c:pt>
                <c:pt idx="16">
                  <c:v>0.0787927962803088</c:v>
                </c:pt>
                <c:pt idx="17">
                  <c:v>0.07523828175688185</c:v>
                </c:pt>
                <c:pt idx="18">
                  <c:v>0.07168376723345489</c:v>
                </c:pt>
                <c:pt idx="19">
                  <c:v>0.06812925271002793</c:v>
                </c:pt>
                <c:pt idx="20">
                  <c:v>0.06457473818660098</c:v>
                </c:pt>
                <c:pt idx="21">
                  <c:v>0.061020223663174014</c:v>
                </c:pt>
                <c:pt idx="22">
                  <c:v>0.05746570913974705</c:v>
                </c:pt>
                <c:pt idx="23">
                  <c:v>0.05391119461632009</c:v>
                </c:pt>
                <c:pt idx="24">
                  <c:v>0.05035668009289314</c:v>
                </c:pt>
                <c:pt idx="25">
                  <c:v>0.046802165569466175</c:v>
                </c:pt>
                <c:pt idx="26">
                  <c:v>0.04324765104603921</c:v>
                </c:pt>
                <c:pt idx="27">
                  <c:v>0.03969313652261226</c:v>
                </c:pt>
                <c:pt idx="28">
                  <c:v>0.0361386219991853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'474'!$J$1:$J$29</c:f>
              <c:numCache>
                <c:ptCount val="29"/>
                <c:pt idx="0">
                  <c:v>-0.078</c:v>
                </c:pt>
                <c:pt idx="1">
                  <c:v>-0.07646428571428572</c:v>
                </c:pt>
                <c:pt idx="2">
                  <c:v>-0.07492857142857143</c:v>
                </c:pt>
                <c:pt idx="3">
                  <c:v>-0.07339285714285715</c:v>
                </c:pt>
                <c:pt idx="4">
                  <c:v>-0.07185714285714286</c:v>
                </c:pt>
                <c:pt idx="5">
                  <c:v>-0.07032142857142858</c:v>
                </c:pt>
                <c:pt idx="6">
                  <c:v>-0.06878571428571428</c:v>
                </c:pt>
                <c:pt idx="7">
                  <c:v>-0.06725</c:v>
                </c:pt>
                <c:pt idx="8">
                  <c:v>-0.06571428571428571</c:v>
                </c:pt>
                <c:pt idx="9">
                  <c:v>-0.06417857142857143</c:v>
                </c:pt>
                <c:pt idx="10">
                  <c:v>-0.06264285714285714</c:v>
                </c:pt>
                <c:pt idx="11">
                  <c:v>-0.06110714285714286</c:v>
                </c:pt>
                <c:pt idx="12">
                  <c:v>-0.059571428571428574</c:v>
                </c:pt>
                <c:pt idx="13">
                  <c:v>-0.05803571428571429</c:v>
                </c:pt>
                <c:pt idx="14">
                  <c:v>-0.0565</c:v>
                </c:pt>
                <c:pt idx="15">
                  <c:v>-0.054964285714285716</c:v>
                </c:pt>
                <c:pt idx="16">
                  <c:v>-0.05342857142857143</c:v>
                </c:pt>
                <c:pt idx="17">
                  <c:v>-0.05189285714285714</c:v>
                </c:pt>
                <c:pt idx="18">
                  <c:v>-0.05035714285714286</c:v>
                </c:pt>
                <c:pt idx="19">
                  <c:v>-0.04882142857142857</c:v>
                </c:pt>
                <c:pt idx="20">
                  <c:v>-0.047285714285714285</c:v>
                </c:pt>
                <c:pt idx="21">
                  <c:v>-0.04575</c:v>
                </c:pt>
                <c:pt idx="22">
                  <c:v>-0.04421428571428571</c:v>
                </c:pt>
                <c:pt idx="23">
                  <c:v>-0.04267857142857143</c:v>
                </c:pt>
                <c:pt idx="24">
                  <c:v>-0.04114285714285715</c:v>
                </c:pt>
                <c:pt idx="25">
                  <c:v>-0.03960714285714286</c:v>
                </c:pt>
                <c:pt idx="26">
                  <c:v>-0.038071428571428576</c:v>
                </c:pt>
                <c:pt idx="27">
                  <c:v>-0.03653571428571429</c:v>
                </c:pt>
                <c:pt idx="28">
                  <c:v>-0.035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'474'!$L$1:$L$29</c:f>
              <c:numCache>
                <c:ptCount val="29"/>
                <c:pt idx="0">
                  <c:v>0.111</c:v>
                </c:pt>
                <c:pt idx="1">
                  <c:v>0.10735714285714286</c:v>
                </c:pt>
                <c:pt idx="2">
                  <c:v>0.10371428571428572</c:v>
                </c:pt>
                <c:pt idx="3">
                  <c:v>0.10007142857142858</c:v>
                </c:pt>
                <c:pt idx="4">
                  <c:v>0.09642857142857143</c:v>
                </c:pt>
                <c:pt idx="5">
                  <c:v>0.09278571428571429</c:v>
                </c:pt>
                <c:pt idx="6">
                  <c:v>0.08914285714285713</c:v>
                </c:pt>
                <c:pt idx="7">
                  <c:v>0.08549999999999999</c:v>
                </c:pt>
                <c:pt idx="8">
                  <c:v>0.08185714285714285</c:v>
                </c:pt>
                <c:pt idx="9">
                  <c:v>0.07821428571428571</c:v>
                </c:pt>
                <c:pt idx="10">
                  <c:v>0.07457142857142857</c:v>
                </c:pt>
                <c:pt idx="11">
                  <c:v>0.07092857142857142</c:v>
                </c:pt>
                <c:pt idx="12">
                  <c:v>0.06728571428571428</c:v>
                </c:pt>
                <c:pt idx="13">
                  <c:v>0.06364285714285714</c:v>
                </c:pt>
                <c:pt idx="14">
                  <c:v>0.06</c:v>
                </c:pt>
                <c:pt idx="15">
                  <c:v>0.056357142857142856</c:v>
                </c:pt>
                <c:pt idx="16">
                  <c:v>0.052714285714285714</c:v>
                </c:pt>
                <c:pt idx="17">
                  <c:v>0.04907142857142857</c:v>
                </c:pt>
                <c:pt idx="18">
                  <c:v>0.04542857142857143</c:v>
                </c:pt>
                <c:pt idx="19">
                  <c:v>0.04178571428571429</c:v>
                </c:pt>
                <c:pt idx="20">
                  <c:v>0.038142857142857145</c:v>
                </c:pt>
                <c:pt idx="21">
                  <c:v>0.0345</c:v>
                </c:pt>
                <c:pt idx="22">
                  <c:v>0.03085714285714286</c:v>
                </c:pt>
                <c:pt idx="23">
                  <c:v>0.02721428571428572</c:v>
                </c:pt>
                <c:pt idx="24">
                  <c:v>0.023571428571428563</c:v>
                </c:pt>
                <c:pt idx="25">
                  <c:v>0.01992857142857142</c:v>
                </c:pt>
                <c:pt idx="26">
                  <c:v>0.01628571428571428</c:v>
                </c:pt>
                <c:pt idx="27">
                  <c:v>0.012642857142857136</c:v>
                </c:pt>
                <c:pt idx="28">
                  <c:v>0.008999999999999994</c:v>
                </c:pt>
              </c:numCache>
            </c:numRef>
          </c:val>
          <c:smooth val="0"/>
        </c:ser>
        <c:marker val="1"/>
        <c:axId val="38136707"/>
        <c:axId val="44637752"/>
      </c:lineChart>
      <c:catAx>
        <c:axId val="3813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7752"/>
        <c:crosses val="autoZero"/>
        <c:auto val="1"/>
        <c:lblOffset val="100"/>
        <c:noMultiLvlLbl val="0"/>
      </c:catAx>
      <c:valAx>
        <c:axId val="44637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36707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0.07934397269701313</c:v>
                </c:pt>
                <c:pt idx="2">
                  <c:v>0.09282602314875699</c:v>
                </c:pt>
                <c:pt idx="3">
                  <c:v>0.07260671312564007</c:v>
                </c:pt>
                <c:pt idx="4">
                  <c:v>0.04168794293043797</c:v>
                </c:pt>
                <c:pt idx="5">
                  <c:v>0.0935431133442535</c:v>
                </c:pt>
                <c:pt idx="6">
                  <c:v>0.09385908055826492</c:v>
                </c:pt>
                <c:pt idx="7">
                  <c:v>0.06062252389737517</c:v>
                </c:pt>
                <c:pt idx="8">
                  <c:v>0.012987558949465267</c:v>
                </c:pt>
                <c:pt idx="9">
                  <c:v>-0.007961284945085134</c:v>
                </c:pt>
                <c:pt idx="10">
                  <c:v>0.011826532332381665</c:v>
                </c:pt>
                <c:pt idx="11">
                  <c:v>0.02975169249966142</c:v>
                </c:pt>
                <c:pt idx="12">
                  <c:v>0.0022624367415945423</c:v>
                </c:pt>
                <c:pt idx="13">
                  <c:v>-0.04119662580253507</c:v>
                </c:pt>
                <c:pt idx="14">
                  <c:v>-0.02546177238211643</c:v>
                </c:pt>
                <c:pt idx="15">
                  <c:v>0.06947495370315397</c:v>
                </c:pt>
                <c:pt idx="16">
                  <c:v>0.0837279716233656</c:v>
                </c:pt>
                <c:pt idx="17">
                  <c:v>0.07034331048609369</c:v>
                </c:pt>
                <c:pt idx="18">
                  <c:v>0.04786538583757277</c:v>
                </c:pt>
                <c:pt idx="19">
                  <c:v>0.07512227433244378</c:v>
                </c:pt>
                <c:pt idx="20">
                  <c:v>0.08130534955672333</c:v>
                </c:pt>
                <c:pt idx="21">
                  <c:v>0.10506710276482291</c:v>
                </c:pt>
                <c:pt idx="22">
                  <c:v>0.07316736477340866</c:v>
                </c:pt>
                <c:pt idx="23">
                  <c:v>0.023735440854896567</c:v>
                </c:pt>
                <c:pt idx="24">
                  <c:v>0.048845134406641094</c:v>
                </c:pt>
                <c:pt idx="25">
                  <c:v>0.1292802015204841</c:v>
                </c:pt>
                <c:pt idx="26">
                  <c:v>0.1559557625793302</c:v>
                </c:pt>
                <c:pt idx="27">
                  <c:v>0.05539103671352626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'474'!$K$1:$K$29</c:f>
              <c:numCache>
                <c:ptCount val="29"/>
                <c:pt idx="0">
                  <c:v>0</c:v>
                </c:pt>
                <c:pt idx="1">
                  <c:v>-0.07053571428571427</c:v>
                </c:pt>
                <c:pt idx="2">
                  <c:v>-0.02607142857142858</c:v>
                </c:pt>
                <c:pt idx="3">
                  <c:v>-0.04660714285714285</c:v>
                </c:pt>
                <c:pt idx="4">
                  <c:v>-0.06614285714285716</c:v>
                </c:pt>
                <c:pt idx="5">
                  <c:v>-0.08067857142857142</c:v>
                </c:pt>
                <c:pt idx="6">
                  <c:v>-0.07021428571428573</c:v>
                </c:pt>
                <c:pt idx="7">
                  <c:v>-0.04675</c:v>
                </c:pt>
                <c:pt idx="8">
                  <c:v>-0.020285714285714282</c:v>
                </c:pt>
                <c:pt idx="9">
                  <c:v>0.020178571428571435</c:v>
                </c:pt>
                <c:pt idx="10">
                  <c:v>0.026642857142857142</c:v>
                </c:pt>
                <c:pt idx="11">
                  <c:v>0.011107142857142857</c:v>
                </c:pt>
                <c:pt idx="12">
                  <c:v>0.02557142857142857</c:v>
                </c:pt>
                <c:pt idx="13">
                  <c:v>0.031035714285714288</c:v>
                </c:pt>
                <c:pt idx="14">
                  <c:v>0.009500000000000001</c:v>
                </c:pt>
                <c:pt idx="15">
                  <c:v>0.003964285714285719</c:v>
                </c:pt>
                <c:pt idx="16">
                  <c:v>0.04042857142857143</c:v>
                </c:pt>
                <c:pt idx="17">
                  <c:v>0.038892857142857146</c:v>
                </c:pt>
                <c:pt idx="18">
                  <c:v>0.01435714285714286</c:v>
                </c:pt>
                <c:pt idx="19">
                  <c:v>0.003821428571428573</c:v>
                </c:pt>
                <c:pt idx="20">
                  <c:v>0.006285714285714283</c:v>
                </c:pt>
                <c:pt idx="21">
                  <c:v>-0.002250000000000002</c:v>
                </c:pt>
                <c:pt idx="22">
                  <c:v>0.00021428571428571547</c:v>
                </c:pt>
                <c:pt idx="23">
                  <c:v>0.032678571428571425</c:v>
                </c:pt>
                <c:pt idx="24">
                  <c:v>0.06614285714285714</c:v>
                </c:pt>
                <c:pt idx="25">
                  <c:v>0.08160714285714286</c:v>
                </c:pt>
                <c:pt idx="26">
                  <c:v>0.04707142857142858</c:v>
                </c:pt>
                <c:pt idx="27">
                  <c:v>0.040535714285714286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'474'!$M$1:$M$29</c:f>
              <c:numCache>
                <c:ptCount val="29"/>
                <c:pt idx="0">
                  <c:v>0</c:v>
                </c:pt>
                <c:pt idx="1">
                  <c:v>0.04464285714285714</c:v>
                </c:pt>
                <c:pt idx="2">
                  <c:v>0.09328571428571429</c:v>
                </c:pt>
                <c:pt idx="3">
                  <c:v>0.056928571428571426</c:v>
                </c:pt>
                <c:pt idx="4">
                  <c:v>-0.009428571428571439</c:v>
                </c:pt>
                <c:pt idx="5">
                  <c:v>0.0552142857142857</c:v>
                </c:pt>
                <c:pt idx="6">
                  <c:v>0.06585714285714286</c:v>
                </c:pt>
                <c:pt idx="7">
                  <c:v>0.04250000000000001</c:v>
                </c:pt>
                <c:pt idx="8">
                  <c:v>0.0021428571428571547</c:v>
                </c:pt>
                <c:pt idx="9">
                  <c:v>0.006785714285714298</c:v>
                </c:pt>
                <c:pt idx="10">
                  <c:v>0.03142857142857143</c:v>
                </c:pt>
                <c:pt idx="11">
                  <c:v>0.04507142857142858</c:v>
                </c:pt>
                <c:pt idx="12">
                  <c:v>0.021714285714285714</c:v>
                </c:pt>
                <c:pt idx="13">
                  <c:v>-0.02364285714285714</c:v>
                </c:pt>
                <c:pt idx="14">
                  <c:v>-0.022</c:v>
                </c:pt>
                <c:pt idx="15">
                  <c:v>0.08664285714285713</c:v>
                </c:pt>
                <c:pt idx="16">
                  <c:v>0.10928571428571429</c:v>
                </c:pt>
                <c:pt idx="17">
                  <c:v>0.09592857142857142</c:v>
                </c:pt>
                <c:pt idx="18">
                  <c:v>0.06857142857142857</c:v>
                </c:pt>
                <c:pt idx="19">
                  <c:v>0.09421428571428572</c:v>
                </c:pt>
                <c:pt idx="20">
                  <c:v>0.10185714285714287</c:v>
                </c:pt>
                <c:pt idx="21">
                  <c:v>0.1245</c:v>
                </c:pt>
                <c:pt idx="22">
                  <c:v>0.09214285714285714</c:v>
                </c:pt>
                <c:pt idx="23">
                  <c:v>0.04978571428571428</c:v>
                </c:pt>
                <c:pt idx="24">
                  <c:v>0.07242857142857144</c:v>
                </c:pt>
                <c:pt idx="25">
                  <c:v>0.15107142857142858</c:v>
                </c:pt>
                <c:pt idx="26">
                  <c:v>0.18271428571428572</c:v>
                </c:pt>
                <c:pt idx="27">
                  <c:v>0.08235714285714286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8548313"/>
        <c:axId val="2636854"/>
      </c:lineChart>
      <c:catAx>
        <c:axId val="3854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854"/>
        <c:crosses val="autoZero"/>
        <c:auto val="1"/>
        <c:lblOffset val="100"/>
        <c:noMultiLvlLbl val="0"/>
      </c:catAx>
      <c:valAx>
        <c:axId val="2636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4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'508'!$E$1:$E$29</c:f>
              <c:numCache>
                <c:ptCount val="29"/>
                <c:pt idx="0">
                  <c:v>-0.228</c:v>
                </c:pt>
                <c:pt idx="1">
                  <c:v>-0.249</c:v>
                </c:pt>
                <c:pt idx="2">
                  <c:v>-0.211</c:v>
                </c:pt>
                <c:pt idx="3">
                  <c:v>-0.188</c:v>
                </c:pt>
                <c:pt idx="4">
                  <c:v>-0.076</c:v>
                </c:pt>
                <c:pt idx="5">
                  <c:v>-0.128</c:v>
                </c:pt>
                <c:pt idx="6">
                  <c:v>-0.137</c:v>
                </c:pt>
                <c:pt idx="7">
                  <c:v>-0.12</c:v>
                </c:pt>
                <c:pt idx="8">
                  <c:v>-0.062</c:v>
                </c:pt>
                <c:pt idx="9">
                  <c:v>-0.037</c:v>
                </c:pt>
                <c:pt idx="10">
                  <c:v>-0.058</c:v>
                </c:pt>
                <c:pt idx="11">
                  <c:v>-0.084</c:v>
                </c:pt>
                <c:pt idx="12">
                  <c:v>-0.018</c:v>
                </c:pt>
                <c:pt idx="13">
                  <c:v>0.001</c:v>
                </c:pt>
                <c:pt idx="14">
                  <c:v>-0.01</c:v>
                </c:pt>
                <c:pt idx="15">
                  <c:v>-0.01</c:v>
                </c:pt>
                <c:pt idx="16">
                  <c:v>0.004</c:v>
                </c:pt>
                <c:pt idx="17">
                  <c:v>0.025</c:v>
                </c:pt>
                <c:pt idx="18">
                  <c:v>0.074</c:v>
                </c:pt>
                <c:pt idx="19">
                  <c:v>0.022</c:v>
                </c:pt>
                <c:pt idx="20">
                  <c:v>-0.054</c:v>
                </c:pt>
                <c:pt idx="21">
                  <c:v>0.004</c:v>
                </c:pt>
                <c:pt idx="22">
                  <c:v>0.057</c:v>
                </c:pt>
                <c:pt idx="23">
                  <c:v>0.049</c:v>
                </c:pt>
                <c:pt idx="24">
                  <c:v>0.045</c:v>
                </c:pt>
                <c:pt idx="25">
                  <c:v>0.024</c:v>
                </c:pt>
                <c:pt idx="26">
                  <c:v>0.028</c:v>
                </c:pt>
                <c:pt idx="27">
                  <c:v>0.026</c:v>
                </c:pt>
                <c:pt idx="28">
                  <c:v>0.005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'508'!$F$1:$F$29</c:f>
              <c:numCache>
                <c:ptCount val="29"/>
                <c:pt idx="0">
                  <c:v>-0.084</c:v>
                </c:pt>
                <c:pt idx="1">
                  <c:v>-0.041</c:v>
                </c:pt>
                <c:pt idx="2">
                  <c:v>0.072</c:v>
                </c:pt>
                <c:pt idx="3">
                  <c:v>0.036</c:v>
                </c:pt>
                <c:pt idx="4">
                  <c:v>0.044</c:v>
                </c:pt>
                <c:pt idx="5">
                  <c:v>0.051</c:v>
                </c:pt>
                <c:pt idx="6">
                  <c:v>0.049</c:v>
                </c:pt>
                <c:pt idx="7">
                  <c:v>0.062</c:v>
                </c:pt>
                <c:pt idx="8">
                  <c:v>0.028</c:v>
                </c:pt>
                <c:pt idx="9">
                  <c:v>0.024</c:v>
                </c:pt>
                <c:pt idx="10">
                  <c:v>0.059</c:v>
                </c:pt>
                <c:pt idx="11">
                  <c:v>0.074</c:v>
                </c:pt>
                <c:pt idx="12">
                  <c:v>0.021</c:v>
                </c:pt>
                <c:pt idx="13">
                  <c:v>0.015</c:v>
                </c:pt>
                <c:pt idx="14">
                  <c:v>0.012</c:v>
                </c:pt>
                <c:pt idx="15">
                  <c:v>0.038</c:v>
                </c:pt>
                <c:pt idx="16">
                  <c:v>0.088</c:v>
                </c:pt>
                <c:pt idx="17">
                  <c:v>0.089</c:v>
                </c:pt>
                <c:pt idx="18">
                  <c:v>0.007</c:v>
                </c:pt>
                <c:pt idx="19">
                  <c:v>0.045</c:v>
                </c:pt>
                <c:pt idx="20">
                  <c:v>0.129</c:v>
                </c:pt>
                <c:pt idx="21">
                  <c:v>0.12</c:v>
                </c:pt>
                <c:pt idx="22">
                  <c:v>0.046</c:v>
                </c:pt>
                <c:pt idx="23">
                  <c:v>0.014</c:v>
                </c:pt>
                <c:pt idx="24">
                  <c:v>0.071</c:v>
                </c:pt>
                <c:pt idx="25">
                  <c:v>0.109</c:v>
                </c:pt>
                <c:pt idx="26">
                  <c:v>0.091</c:v>
                </c:pt>
                <c:pt idx="27">
                  <c:v>0.017</c:v>
                </c:pt>
                <c:pt idx="28">
                  <c:v>-0.068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'508'!$G$1:$G$29</c:f>
              <c:numCache>
                <c:ptCount val="29"/>
                <c:pt idx="0">
                  <c:v>0.24298148077579904</c:v>
                </c:pt>
                <c:pt idx="1">
                  <c:v>0.2523529274646918</c:v>
                </c:pt>
                <c:pt idx="2">
                  <c:v>0.22294618184665105</c:v>
                </c:pt>
                <c:pt idx="3">
                  <c:v>0.1914157778240864</c:v>
                </c:pt>
                <c:pt idx="4">
                  <c:v>0.0878179936004006</c:v>
                </c:pt>
                <c:pt idx="5">
                  <c:v>0.13778606605894517</c:v>
                </c:pt>
                <c:pt idx="6">
                  <c:v>0.1454991408909345</c:v>
                </c:pt>
                <c:pt idx="7">
                  <c:v>0.13507035203922435</c:v>
                </c:pt>
                <c:pt idx="8">
                  <c:v>0.06802940540677979</c:v>
                </c:pt>
                <c:pt idx="9">
                  <c:v>0.04410215414239989</c:v>
                </c:pt>
                <c:pt idx="10">
                  <c:v>0.08273451516749222</c:v>
                </c:pt>
                <c:pt idx="11">
                  <c:v>0.11194641575325223</c:v>
                </c:pt>
                <c:pt idx="12">
                  <c:v>0.02765863337187866</c:v>
                </c:pt>
                <c:pt idx="13">
                  <c:v>0.015033296378372907</c:v>
                </c:pt>
                <c:pt idx="14">
                  <c:v>0.015620499351813309</c:v>
                </c:pt>
                <c:pt idx="15">
                  <c:v>0.039293765408777</c:v>
                </c:pt>
                <c:pt idx="16">
                  <c:v>0.08809086218218096</c:v>
                </c:pt>
                <c:pt idx="17">
                  <c:v>0.09244457799135652</c:v>
                </c:pt>
                <c:pt idx="18">
                  <c:v>0.07433034373659253</c:v>
                </c:pt>
                <c:pt idx="19">
                  <c:v>0.050089919145472776</c:v>
                </c:pt>
                <c:pt idx="20">
                  <c:v>0.13984634424967998</c:v>
                </c:pt>
                <c:pt idx="21">
                  <c:v>0.12006664815842907</c:v>
                </c:pt>
                <c:pt idx="22">
                  <c:v>0.07324616030891995</c:v>
                </c:pt>
                <c:pt idx="23">
                  <c:v>0.050960769224963634</c:v>
                </c:pt>
                <c:pt idx="24">
                  <c:v>0.08405950273467004</c:v>
                </c:pt>
                <c:pt idx="25">
                  <c:v>0.11161093136427094</c:v>
                </c:pt>
                <c:pt idx="26">
                  <c:v>0.0952102935611481</c:v>
                </c:pt>
                <c:pt idx="27">
                  <c:v>0.031064449134018134</c:v>
                </c:pt>
                <c:pt idx="28">
                  <c:v>0.06818357573492315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'508'!$H$1:$H$29</c:f>
              <c:numCache>
                <c:ptCount val="29"/>
                <c:pt idx="0">
                  <c:v>0.24298148077579904</c:v>
                </c:pt>
                <c:pt idx="1">
                  <c:v>0.23673869845291062</c:v>
                </c:pt>
                <c:pt idx="2">
                  <c:v>0.23049591613002218</c:v>
                </c:pt>
                <c:pt idx="3">
                  <c:v>0.22425313380713377</c:v>
                </c:pt>
                <c:pt idx="4">
                  <c:v>0.21801035148424533</c:v>
                </c:pt>
                <c:pt idx="5">
                  <c:v>0.21176756916135692</c:v>
                </c:pt>
                <c:pt idx="6">
                  <c:v>0.20552478683846848</c:v>
                </c:pt>
                <c:pt idx="7">
                  <c:v>0.19928200451558006</c:v>
                </c:pt>
                <c:pt idx="8">
                  <c:v>0.19303922219269165</c:v>
                </c:pt>
                <c:pt idx="9">
                  <c:v>0.1867964398698032</c:v>
                </c:pt>
                <c:pt idx="10">
                  <c:v>0.18055365754691477</c:v>
                </c:pt>
                <c:pt idx="11">
                  <c:v>0.17431087522402636</c:v>
                </c:pt>
                <c:pt idx="12">
                  <c:v>0.16806809290113794</c:v>
                </c:pt>
                <c:pt idx="13">
                  <c:v>0.1618253105782495</c:v>
                </c:pt>
                <c:pt idx="14">
                  <c:v>0.1555825282553611</c:v>
                </c:pt>
                <c:pt idx="15">
                  <c:v>0.14933974593247268</c:v>
                </c:pt>
                <c:pt idx="16">
                  <c:v>0.14309696360958424</c:v>
                </c:pt>
                <c:pt idx="17">
                  <c:v>0.1368541812866958</c:v>
                </c:pt>
                <c:pt idx="18">
                  <c:v>0.13061139896380738</c:v>
                </c:pt>
                <c:pt idx="19">
                  <c:v>0.12436861664091896</c:v>
                </c:pt>
                <c:pt idx="20">
                  <c:v>0.11812583431803053</c:v>
                </c:pt>
                <c:pt idx="21">
                  <c:v>0.11188305199514212</c:v>
                </c:pt>
                <c:pt idx="22">
                  <c:v>0.10564026967225368</c:v>
                </c:pt>
                <c:pt idx="23">
                  <c:v>0.09939748734936527</c:v>
                </c:pt>
                <c:pt idx="24">
                  <c:v>0.09315470502647685</c:v>
                </c:pt>
                <c:pt idx="25">
                  <c:v>0.08691192270358841</c:v>
                </c:pt>
                <c:pt idx="26">
                  <c:v>0.0806691403807</c:v>
                </c:pt>
                <c:pt idx="27">
                  <c:v>0.07442635805781156</c:v>
                </c:pt>
                <c:pt idx="28">
                  <c:v>0.06818357573492315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'508'!$J$1:$J$29</c:f>
              <c:numCache>
                <c:ptCount val="29"/>
                <c:pt idx="0">
                  <c:v>-0.228</c:v>
                </c:pt>
                <c:pt idx="1">
                  <c:v>-0.21967857142857145</c:v>
                </c:pt>
                <c:pt idx="2">
                  <c:v>-0.21135714285714285</c:v>
                </c:pt>
                <c:pt idx="3">
                  <c:v>-0.2030357142857143</c:v>
                </c:pt>
                <c:pt idx="4">
                  <c:v>-0.19471428571428573</c:v>
                </c:pt>
                <c:pt idx="5">
                  <c:v>-0.18639285714285714</c:v>
                </c:pt>
                <c:pt idx="6">
                  <c:v>-0.17807142857142857</c:v>
                </c:pt>
                <c:pt idx="7">
                  <c:v>-0.16975</c:v>
                </c:pt>
                <c:pt idx="8">
                  <c:v>-0.16142857142857142</c:v>
                </c:pt>
                <c:pt idx="9">
                  <c:v>-0.15310714285714286</c:v>
                </c:pt>
                <c:pt idx="10">
                  <c:v>-0.1447857142857143</c:v>
                </c:pt>
                <c:pt idx="11">
                  <c:v>-0.1364642857142857</c:v>
                </c:pt>
                <c:pt idx="12">
                  <c:v>-0.12814285714285714</c:v>
                </c:pt>
                <c:pt idx="13">
                  <c:v>-0.11982142857142858</c:v>
                </c:pt>
                <c:pt idx="14">
                  <c:v>-0.1115</c:v>
                </c:pt>
                <c:pt idx="15">
                  <c:v>-0.10317857142857144</c:v>
                </c:pt>
                <c:pt idx="16">
                  <c:v>-0.09485714285714286</c:v>
                </c:pt>
                <c:pt idx="17">
                  <c:v>-0.0865357142857143</c:v>
                </c:pt>
                <c:pt idx="18">
                  <c:v>-0.07821428571428571</c:v>
                </c:pt>
                <c:pt idx="19">
                  <c:v>-0.06989285714285715</c:v>
                </c:pt>
                <c:pt idx="20">
                  <c:v>-0.06157142857142858</c:v>
                </c:pt>
                <c:pt idx="21">
                  <c:v>-0.05324999999999999</c:v>
                </c:pt>
                <c:pt idx="22">
                  <c:v>-0.04492857142857143</c:v>
                </c:pt>
                <c:pt idx="23">
                  <c:v>-0.036607142857142866</c:v>
                </c:pt>
                <c:pt idx="24">
                  <c:v>-0.028285714285714275</c:v>
                </c:pt>
                <c:pt idx="25">
                  <c:v>-0.019964285714285712</c:v>
                </c:pt>
                <c:pt idx="26">
                  <c:v>-0.01164285714285715</c:v>
                </c:pt>
                <c:pt idx="27">
                  <c:v>-0.0033214285714285863</c:v>
                </c:pt>
                <c:pt idx="28">
                  <c:v>0.0050000000000000044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'508'!$L$1:$L$29</c:f>
              <c:numCache>
                <c:ptCount val="29"/>
                <c:pt idx="0">
                  <c:v>-0.084</c:v>
                </c:pt>
                <c:pt idx="1">
                  <c:v>-0.08342857142857144</c:v>
                </c:pt>
                <c:pt idx="2">
                  <c:v>-0.08285714285714287</c:v>
                </c:pt>
                <c:pt idx="3">
                  <c:v>-0.0822857142857143</c:v>
                </c:pt>
                <c:pt idx="4">
                  <c:v>-0.08171428571428573</c:v>
                </c:pt>
                <c:pt idx="5">
                  <c:v>-0.08114285714285714</c:v>
                </c:pt>
                <c:pt idx="6">
                  <c:v>-0.08057142857142857</c:v>
                </c:pt>
                <c:pt idx="7">
                  <c:v>-0.08</c:v>
                </c:pt>
                <c:pt idx="8">
                  <c:v>-0.07942857142857143</c:v>
                </c:pt>
                <c:pt idx="9">
                  <c:v>-0.07885714285714286</c:v>
                </c:pt>
                <c:pt idx="10">
                  <c:v>-0.07828571428571429</c:v>
                </c:pt>
                <c:pt idx="11">
                  <c:v>-0.07771428571428572</c:v>
                </c:pt>
                <c:pt idx="12">
                  <c:v>-0.07714285714285715</c:v>
                </c:pt>
                <c:pt idx="13">
                  <c:v>-0.07657142857142858</c:v>
                </c:pt>
                <c:pt idx="14">
                  <c:v>-0.07600000000000001</c:v>
                </c:pt>
                <c:pt idx="15">
                  <c:v>-0.07542857142857143</c:v>
                </c:pt>
                <c:pt idx="16">
                  <c:v>-0.07485714285714286</c:v>
                </c:pt>
                <c:pt idx="17">
                  <c:v>-0.07428571428571429</c:v>
                </c:pt>
                <c:pt idx="18">
                  <c:v>-0.07371428571428572</c:v>
                </c:pt>
                <c:pt idx="19">
                  <c:v>-0.07314285714285715</c:v>
                </c:pt>
                <c:pt idx="20">
                  <c:v>-0.07257142857142858</c:v>
                </c:pt>
                <c:pt idx="21">
                  <c:v>-0.07200000000000001</c:v>
                </c:pt>
                <c:pt idx="22">
                  <c:v>-0.07142857142857144</c:v>
                </c:pt>
                <c:pt idx="23">
                  <c:v>-0.07085714285714287</c:v>
                </c:pt>
                <c:pt idx="24">
                  <c:v>-0.07028571428571428</c:v>
                </c:pt>
                <c:pt idx="25">
                  <c:v>-0.06971428571428571</c:v>
                </c:pt>
                <c:pt idx="26">
                  <c:v>-0.06914285714285714</c:v>
                </c:pt>
                <c:pt idx="27">
                  <c:v>-0.06857142857142857</c:v>
                </c:pt>
                <c:pt idx="28">
                  <c:v>-0.068</c:v>
                </c:pt>
              </c:numCache>
            </c:numRef>
          </c:val>
          <c:smooth val="0"/>
        </c:ser>
        <c:marker val="1"/>
        <c:axId val="26630367"/>
        <c:axId val="13839652"/>
      </c:lineChart>
      <c:catAx>
        <c:axId val="2663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9652"/>
        <c:crosses val="autoZero"/>
        <c:auto val="1"/>
        <c:lblOffset val="100"/>
        <c:noMultiLvlLbl val="0"/>
      </c:catAx>
      <c:valAx>
        <c:axId val="1383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0367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0.015614229011781167</c:v>
                </c:pt>
                <c:pt idx="2">
                  <c:v>-0.0075497342833711345</c:v>
                </c:pt>
                <c:pt idx="3">
                  <c:v>-0.03283735598304738</c:v>
                </c:pt>
                <c:pt idx="4">
                  <c:v>-0.13019235788384473</c:v>
                </c:pt>
                <c:pt idx="5">
                  <c:v>-0.07398150310241175</c:v>
                </c:pt>
                <c:pt idx="6">
                  <c:v>-0.060025645947533984</c:v>
                </c:pt>
                <c:pt idx="7">
                  <c:v>-0.06421165247635571</c:v>
                </c:pt>
                <c:pt idx="8">
                  <c:v>-0.12500981678591186</c:v>
                </c:pt>
                <c:pt idx="9">
                  <c:v>-0.14269428572740334</c:v>
                </c:pt>
                <c:pt idx="10">
                  <c:v>-0.09781914237942255</c:v>
                </c:pt>
                <c:pt idx="11">
                  <c:v>-0.062364459470774125</c:v>
                </c:pt>
                <c:pt idx="12">
                  <c:v>-0.1404094595292593</c:v>
                </c:pt>
                <c:pt idx="13">
                  <c:v>-0.14679201419987659</c:v>
                </c:pt>
                <c:pt idx="14">
                  <c:v>-0.13996202890354778</c:v>
                </c:pt>
                <c:pt idx="15">
                  <c:v>-0.11004598052369569</c:v>
                </c:pt>
                <c:pt idx="16">
                  <c:v>-0.05500610142740328</c:v>
                </c:pt>
                <c:pt idx="17">
                  <c:v>-0.04440960329533927</c:v>
                </c:pt>
                <c:pt idx="18">
                  <c:v>-0.056281055227214855</c:v>
                </c:pt>
                <c:pt idx="19">
                  <c:v>-0.07427869749544619</c:v>
                </c:pt>
                <c:pt idx="20">
                  <c:v>0.02172050993164945</c:v>
                </c:pt>
                <c:pt idx="21">
                  <c:v>0.008183596163286955</c:v>
                </c:pt>
                <c:pt idx="22">
                  <c:v>-0.03239410936333373</c:v>
                </c:pt>
                <c:pt idx="23">
                  <c:v>-0.04843671812440163</c:v>
                </c:pt>
                <c:pt idx="24">
                  <c:v>-0.009095202291806812</c:v>
                </c:pt>
                <c:pt idx="25">
                  <c:v>0.02469900866068253</c:v>
                </c:pt>
                <c:pt idx="26">
                  <c:v>0.014541153180448102</c:v>
                </c:pt>
                <c:pt idx="27">
                  <c:v>-0.04336190892379342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'508'!$K$1:$K$29</c:f>
              <c:numCache>
                <c:ptCount val="29"/>
                <c:pt idx="0">
                  <c:v>0</c:v>
                </c:pt>
                <c:pt idx="1">
                  <c:v>-0.029321428571428554</c:v>
                </c:pt>
                <c:pt idx="2">
                  <c:v>0.0003571428571428614</c:v>
                </c:pt>
                <c:pt idx="3">
                  <c:v>0.015035714285714291</c:v>
                </c:pt>
                <c:pt idx="4">
                  <c:v>0.11871428571428573</c:v>
                </c:pt>
                <c:pt idx="5">
                  <c:v>0.058392857142857135</c:v>
                </c:pt>
                <c:pt idx="6">
                  <c:v>0.041071428571428564</c:v>
                </c:pt>
                <c:pt idx="7">
                  <c:v>0.049750000000000016</c:v>
                </c:pt>
                <c:pt idx="8">
                  <c:v>0.09942857142857142</c:v>
                </c:pt>
                <c:pt idx="9">
                  <c:v>0.11610714285714285</c:v>
                </c:pt>
                <c:pt idx="10">
                  <c:v>0.0867857142857143</c:v>
                </c:pt>
                <c:pt idx="11">
                  <c:v>0.0524642857142857</c:v>
                </c:pt>
                <c:pt idx="12">
                  <c:v>0.11014285714285714</c:v>
                </c:pt>
                <c:pt idx="13">
                  <c:v>0.12082142857142858</c:v>
                </c:pt>
                <c:pt idx="14">
                  <c:v>0.1015</c:v>
                </c:pt>
                <c:pt idx="15">
                  <c:v>0.09317857142857144</c:v>
                </c:pt>
                <c:pt idx="16">
                  <c:v>0.09885714285714287</c:v>
                </c:pt>
                <c:pt idx="17">
                  <c:v>0.1115357142857143</c:v>
                </c:pt>
                <c:pt idx="18">
                  <c:v>0.1522142857142857</c:v>
                </c:pt>
                <c:pt idx="19">
                  <c:v>0.09189285714285714</c:v>
                </c:pt>
                <c:pt idx="20">
                  <c:v>0.007571428571428583</c:v>
                </c:pt>
                <c:pt idx="21">
                  <c:v>0.057249999999999995</c:v>
                </c:pt>
                <c:pt idx="22">
                  <c:v>0.10192857142857142</c:v>
                </c:pt>
                <c:pt idx="23">
                  <c:v>0.08560714285714287</c:v>
                </c:pt>
                <c:pt idx="24">
                  <c:v>0.07328571428571427</c:v>
                </c:pt>
                <c:pt idx="25">
                  <c:v>0.04396428571428571</c:v>
                </c:pt>
                <c:pt idx="26">
                  <c:v>0.039642857142857146</c:v>
                </c:pt>
                <c:pt idx="27">
                  <c:v>0.029321428571428585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'508'!$M$1:$M$29</c:f>
              <c:numCache>
                <c:ptCount val="29"/>
                <c:pt idx="0">
                  <c:v>0</c:v>
                </c:pt>
                <c:pt idx="1">
                  <c:v>0.042428571428571434</c:v>
                </c:pt>
                <c:pt idx="2">
                  <c:v>0.15485714285714286</c:v>
                </c:pt>
                <c:pt idx="3">
                  <c:v>0.1182857142857143</c:v>
                </c:pt>
                <c:pt idx="4">
                  <c:v>0.12571428571428572</c:v>
                </c:pt>
                <c:pt idx="5">
                  <c:v>0.13214285714285715</c:v>
                </c:pt>
                <c:pt idx="6">
                  <c:v>0.12957142857142856</c:v>
                </c:pt>
                <c:pt idx="7">
                  <c:v>0.14200000000000002</c:v>
                </c:pt>
                <c:pt idx="8">
                  <c:v>0.10742857142857143</c:v>
                </c:pt>
                <c:pt idx="9">
                  <c:v>0.10285714285714287</c:v>
                </c:pt>
                <c:pt idx="10">
                  <c:v>0.1372857142857143</c:v>
                </c:pt>
                <c:pt idx="11">
                  <c:v>0.15171428571428572</c:v>
                </c:pt>
                <c:pt idx="12">
                  <c:v>0.09814285714285716</c:v>
                </c:pt>
                <c:pt idx="13">
                  <c:v>0.09157142857142858</c:v>
                </c:pt>
                <c:pt idx="14">
                  <c:v>0.08800000000000001</c:v>
                </c:pt>
                <c:pt idx="15">
                  <c:v>0.11342857142857143</c:v>
                </c:pt>
                <c:pt idx="16">
                  <c:v>0.16285714285714287</c:v>
                </c:pt>
                <c:pt idx="17">
                  <c:v>0.16328571428571428</c:v>
                </c:pt>
                <c:pt idx="18">
                  <c:v>0.08071428571428572</c:v>
                </c:pt>
                <c:pt idx="19">
                  <c:v>0.11814285714285715</c:v>
                </c:pt>
                <c:pt idx="20">
                  <c:v>0.20157142857142857</c:v>
                </c:pt>
                <c:pt idx="21">
                  <c:v>0.192</c:v>
                </c:pt>
                <c:pt idx="22">
                  <c:v>0.11742857142857144</c:v>
                </c:pt>
                <c:pt idx="23">
                  <c:v>0.08485714285714287</c:v>
                </c:pt>
                <c:pt idx="24">
                  <c:v>0.1412857142857143</c:v>
                </c:pt>
                <c:pt idx="25">
                  <c:v>0.17871428571428571</c:v>
                </c:pt>
                <c:pt idx="26">
                  <c:v>0.16014285714285714</c:v>
                </c:pt>
                <c:pt idx="27">
                  <c:v>0.08557142857142858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8912405"/>
        <c:axId val="24846466"/>
      </c:lineChart>
      <c:catAx>
        <c:axId val="3891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46466"/>
        <c:crosses val="autoZero"/>
        <c:auto val="1"/>
        <c:lblOffset val="100"/>
        <c:noMultiLvlLbl val="0"/>
      </c:catAx>
      <c:valAx>
        <c:axId val="24846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'520'!$E$1:$E$29</c:f>
              <c:numCache>
                <c:ptCount val="29"/>
                <c:pt idx="0">
                  <c:v>-0.095</c:v>
                </c:pt>
                <c:pt idx="1">
                  <c:v>-0.09</c:v>
                </c:pt>
                <c:pt idx="2">
                  <c:v>-0.067</c:v>
                </c:pt>
                <c:pt idx="3">
                  <c:v>-0.043</c:v>
                </c:pt>
                <c:pt idx="4">
                  <c:v>-0.021</c:v>
                </c:pt>
                <c:pt idx="5">
                  <c:v>-0.047</c:v>
                </c:pt>
                <c:pt idx="6">
                  <c:v>-0.057</c:v>
                </c:pt>
                <c:pt idx="7">
                  <c:v>-0.062</c:v>
                </c:pt>
                <c:pt idx="8">
                  <c:v>-0.015</c:v>
                </c:pt>
                <c:pt idx="9">
                  <c:v>0.017</c:v>
                </c:pt>
                <c:pt idx="10">
                  <c:v>0.006</c:v>
                </c:pt>
                <c:pt idx="11">
                  <c:v>0.01</c:v>
                </c:pt>
                <c:pt idx="12">
                  <c:v>0.02</c:v>
                </c:pt>
                <c:pt idx="13">
                  <c:v>0.013</c:v>
                </c:pt>
                <c:pt idx="14">
                  <c:v>-0.007</c:v>
                </c:pt>
                <c:pt idx="15">
                  <c:v>-0.025</c:v>
                </c:pt>
                <c:pt idx="16">
                  <c:v>0.003</c:v>
                </c:pt>
                <c:pt idx="17">
                  <c:v>0.064</c:v>
                </c:pt>
                <c:pt idx="18">
                  <c:v>0.096</c:v>
                </c:pt>
                <c:pt idx="19">
                  <c:v>0.082</c:v>
                </c:pt>
                <c:pt idx="20">
                  <c:v>0.06</c:v>
                </c:pt>
                <c:pt idx="21">
                  <c:v>0.054</c:v>
                </c:pt>
                <c:pt idx="22">
                  <c:v>0.047</c:v>
                </c:pt>
                <c:pt idx="23">
                  <c:v>0.029</c:v>
                </c:pt>
                <c:pt idx="24">
                  <c:v>0.002</c:v>
                </c:pt>
                <c:pt idx="25">
                  <c:v>-0.015</c:v>
                </c:pt>
                <c:pt idx="26">
                  <c:v>-0.017</c:v>
                </c:pt>
                <c:pt idx="27">
                  <c:v>0.016</c:v>
                </c:pt>
                <c:pt idx="28">
                  <c:v>0.017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'520'!$F$1:$F$29</c:f>
              <c:numCache>
                <c:ptCount val="29"/>
                <c:pt idx="0">
                  <c:v>-0.118</c:v>
                </c:pt>
                <c:pt idx="1">
                  <c:v>-0.12</c:v>
                </c:pt>
                <c:pt idx="2">
                  <c:v>-0.075</c:v>
                </c:pt>
                <c:pt idx="3">
                  <c:v>-0.011</c:v>
                </c:pt>
                <c:pt idx="4">
                  <c:v>-0.021</c:v>
                </c:pt>
                <c:pt idx="5">
                  <c:v>-0.077</c:v>
                </c:pt>
                <c:pt idx="6">
                  <c:v>-0.086</c:v>
                </c:pt>
                <c:pt idx="7">
                  <c:v>-0.06</c:v>
                </c:pt>
                <c:pt idx="8">
                  <c:v>-0.034</c:v>
                </c:pt>
                <c:pt idx="9">
                  <c:v>-0.078</c:v>
                </c:pt>
                <c:pt idx="10">
                  <c:v>-0.096</c:v>
                </c:pt>
                <c:pt idx="11">
                  <c:v>-0.077</c:v>
                </c:pt>
                <c:pt idx="12">
                  <c:v>-0.058</c:v>
                </c:pt>
                <c:pt idx="13">
                  <c:v>-0.018</c:v>
                </c:pt>
                <c:pt idx="14">
                  <c:v>-0.033</c:v>
                </c:pt>
                <c:pt idx="15">
                  <c:v>-0.038</c:v>
                </c:pt>
                <c:pt idx="16">
                  <c:v>-0.04</c:v>
                </c:pt>
                <c:pt idx="17">
                  <c:v>-0.028</c:v>
                </c:pt>
                <c:pt idx="18">
                  <c:v>-0.016</c:v>
                </c:pt>
                <c:pt idx="19">
                  <c:v>-0.002</c:v>
                </c:pt>
                <c:pt idx="20">
                  <c:v>0.005</c:v>
                </c:pt>
                <c:pt idx="21">
                  <c:v>-0.012</c:v>
                </c:pt>
                <c:pt idx="22">
                  <c:v>-0.024</c:v>
                </c:pt>
                <c:pt idx="23">
                  <c:v>-0.015</c:v>
                </c:pt>
                <c:pt idx="24">
                  <c:v>0.034</c:v>
                </c:pt>
                <c:pt idx="25">
                  <c:v>0.031</c:v>
                </c:pt>
                <c:pt idx="26">
                  <c:v>0.015</c:v>
                </c:pt>
                <c:pt idx="27">
                  <c:v>-0.085</c:v>
                </c:pt>
                <c:pt idx="28">
                  <c:v>-0.108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'520'!$G$1:$G$29</c:f>
              <c:numCache>
                <c:ptCount val="29"/>
                <c:pt idx="0">
                  <c:v>0.1514892735476674</c:v>
                </c:pt>
                <c:pt idx="1">
                  <c:v>0.15</c:v>
                </c:pt>
                <c:pt idx="2">
                  <c:v>0.10056838469419702</c:v>
                </c:pt>
                <c:pt idx="3">
                  <c:v>0.04438468204234429</c:v>
                </c:pt>
                <c:pt idx="4">
                  <c:v>0.029698484809835</c:v>
                </c:pt>
                <c:pt idx="5">
                  <c:v>0.09021086409075128</c:v>
                </c:pt>
                <c:pt idx="6">
                  <c:v>0.10317460927960909</c:v>
                </c:pt>
                <c:pt idx="7">
                  <c:v>0.08627861844049196</c:v>
                </c:pt>
                <c:pt idx="8">
                  <c:v>0.03716180835212409</c:v>
                </c:pt>
                <c:pt idx="9">
                  <c:v>0.07983107164506813</c:v>
                </c:pt>
                <c:pt idx="10">
                  <c:v>0.09618731725128839</c:v>
                </c:pt>
                <c:pt idx="11">
                  <c:v>0.07764663547121665</c:v>
                </c:pt>
                <c:pt idx="12">
                  <c:v>0.06135144660071187</c:v>
                </c:pt>
                <c:pt idx="13">
                  <c:v>0.022203603311174516</c:v>
                </c:pt>
                <c:pt idx="14">
                  <c:v>0.033734255586866005</c:v>
                </c:pt>
                <c:pt idx="15">
                  <c:v>0.04548626166217664</c:v>
                </c:pt>
                <c:pt idx="16">
                  <c:v>0.04011234224026316</c:v>
                </c:pt>
                <c:pt idx="17">
                  <c:v>0.06985699678629192</c:v>
                </c:pt>
                <c:pt idx="18">
                  <c:v>0.09732420048477151</c:v>
                </c:pt>
                <c:pt idx="19">
                  <c:v>0.08202438661763951</c:v>
                </c:pt>
                <c:pt idx="20">
                  <c:v>0.06020797289396147</c:v>
                </c:pt>
                <c:pt idx="21">
                  <c:v>0.05531726674375732</c:v>
                </c:pt>
                <c:pt idx="22">
                  <c:v>0.052773099207835045</c:v>
                </c:pt>
                <c:pt idx="23">
                  <c:v>0.03264965543462902</c:v>
                </c:pt>
                <c:pt idx="24">
                  <c:v>0.03405877273185281</c:v>
                </c:pt>
                <c:pt idx="25">
                  <c:v>0.034438350715445126</c:v>
                </c:pt>
                <c:pt idx="26">
                  <c:v>0.022671568097509268</c:v>
                </c:pt>
                <c:pt idx="27">
                  <c:v>0.08649277426467486</c:v>
                </c:pt>
                <c:pt idx="28">
                  <c:v>0.10932977636490435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'520'!$H$1:$H$29</c:f>
              <c:numCache>
                <c:ptCount val="29"/>
                <c:pt idx="0">
                  <c:v>0.1514892735476674</c:v>
                </c:pt>
                <c:pt idx="1">
                  <c:v>0.14998357721971156</c:v>
                </c:pt>
                <c:pt idx="2">
                  <c:v>0.14847788089175573</c:v>
                </c:pt>
                <c:pt idx="3">
                  <c:v>0.14697218456379993</c:v>
                </c:pt>
                <c:pt idx="4">
                  <c:v>0.1454664882358441</c:v>
                </c:pt>
                <c:pt idx="5">
                  <c:v>0.14396079190788827</c:v>
                </c:pt>
                <c:pt idx="6">
                  <c:v>0.14245509557993247</c:v>
                </c:pt>
                <c:pt idx="7">
                  <c:v>0.14094939925197664</c:v>
                </c:pt>
                <c:pt idx="8">
                  <c:v>0.1394437029240208</c:v>
                </c:pt>
                <c:pt idx="9">
                  <c:v>0.13793800659606498</c:v>
                </c:pt>
                <c:pt idx="10">
                  <c:v>0.13643231026810915</c:v>
                </c:pt>
                <c:pt idx="11">
                  <c:v>0.13492661394015334</c:v>
                </c:pt>
                <c:pt idx="12">
                  <c:v>0.13342091761219751</c:v>
                </c:pt>
                <c:pt idx="13">
                  <c:v>0.13191522128424168</c:v>
                </c:pt>
                <c:pt idx="14">
                  <c:v>0.13040952495628588</c:v>
                </c:pt>
                <c:pt idx="15">
                  <c:v>0.12890382862833005</c:v>
                </c:pt>
                <c:pt idx="16">
                  <c:v>0.12739813230037422</c:v>
                </c:pt>
                <c:pt idx="17">
                  <c:v>0.1258924359724184</c:v>
                </c:pt>
                <c:pt idx="18">
                  <c:v>0.12438673964446258</c:v>
                </c:pt>
                <c:pt idx="19">
                  <c:v>0.12288104331650676</c:v>
                </c:pt>
                <c:pt idx="20">
                  <c:v>0.12137534698855093</c:v>
                </c:pt>
                <c:pt idx="21">
                  <c:v>0.1198696506605951</c:v>
                </c:pt>
                <c:pt idx="22">
                  <c:v>0.11836395433263928</c:v>
                </c:pt>
                <c:pt idx="23">
                  <c:v>0.11685825800468347</c:v>
                </c:pt>
                <c:pt idx="24">
                  <c:v>0.11535256167672764</c:v>
                </c:pt>
                <c:pt idx="25">
                  <c:v>0.11384686534877181</c:v>
                </c:pt>
                <c:pt idx="26">
                  <c:v>0.11234116902081599</c:v>
                </c:pt>
                <c:pt idx="27">
                  <c:v>0.11083547269286018</c:v>
                </c:pt>
                <c:pt idx="28">
                  <c:v>0.10932977636490435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'520'!$J$1:$J$29</c:f>
              <c:numCache>
                <c:ptCount val="29"/>
                <c:pt idx="0">
                  <c:v>-0.095</c:v>
                </c:pt>
                <c:pt idx="1">
                  <c:v>-0.091</c:v>
                </c:pt>
                <c:pt idx="2">
                  <c:v>-0.087</c:v>
                </c:pt>
                <c:pt idx="3">
                  <c:v>-0.083</c:v>
                </c:pt>
                <c:pt idx="4">
                  <c:v>-0.079</c:v>
                </c:pt>
                <c:pt idx="5">
                  <c:v>-0.075</c:v>
                </c:pt>
                <c:pt idx="6">
                  <c:v>-0.07100000000000001</c:v>
                </c:pt>
                <c:pt idx="7">
                  <c:v>-0.067</c:v>
                </c:pt>
                <c:pt idx="8">
                  <c:v>-0.063</c:v>
                </c:pt>
                <c:pt idx="9">
                  <c:v>-0.059</c:v>
                </c:pt>
                <c:pt idx="10">
                  <c:v>-0.055</c:v>
                </c:pt>
                <c:pt idx="11">
                  <c:v>-0.051000000000000004</c:v>
                </c:pt>
                <c:pt idx="12">
                  <c:v>-0.047</c:v>
                </c:pt>
                <c:pt idx="13">
                  <c:v>-0.043</c:v>
                </c:pt>
                <c:pt idx="14">
                  <c:v>-0.039</c:v>
                </c:pt>
                <c:pt idx="15">
                  <c:v>-0.035</c:v>
                </c:pt>
                <c:pt idx="16">
                  <c:v>-0.031</c:v>
                </c:pt>
                <c:pt idx="17">
                  <c:v>-0.026999999999999996</c:v>
                </c:pt>
                <c:pt idx="18">
                  <c:v>-0.022999999999999993</c:v>
                </c:pt>
                <c:pt idx="19">
                  <c:v>-0.019000000000000003</c:v>
                </c:pt>
                <c:pt idx="20">
                  <c:v>-0.015</c:v>
                </c:pt>
                <c:pt idx="21">
                  <c:v>-0.010999999999999996</c:v>
                </c:pt>
                <c:pt idx="22">
                  <c:v>-0.007000000000000006</c:v>
                </c:pt>
                <c:pt idx="23">
                  <c:v>-0.0030000000000000027</c:v>
                </c:pt>
                <c:pt idx="24">
                  <c:v>0.0010000000000000009</c:v>
                </c:pt>
                <c:pt idx="25">
                  <c:v>0.0050000000000000044</c:v>
                </c:pt>
                <c:pt idx="26">
                  <c:v>0.009000000000000008</c:v>
                </c:pt>
                <c:pt idx="27">
                  <c:v>0.012999999999999998</c:v>
                </c:pt>
                <c:pt idx="28">
                  <c:v>0.017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'520'!$L$1:$L$29</c:f>
              <c:numCache>
                <c:ptCount val="29"/>
                <c:pt idx="0">
                  <c:v>-0.118</c:v>
                </c:pt>
                <c:pt idx="1">
                  <c:v>-0.11764285714285713</c:v>
                </c:pt>
                <c:pt idx="2">
                  <c:v>-0.11728571428571428</c:v>
                </c:pt>
                <c:pt idx="3">
                  <c:v>-0.11692857142857142</c:v>
                </c:pt>
                <c:pt idx="4">
                  <c:v>-0.11657142857142856</c:v>
                </c:pt>
                <c:pt idx="5">
                  <c:v>-0.11621428571428571</c:v>
                </c:pt>
                <c:pt idx="6">
                  <c:v>-0.11585714285714285</c:v>
                </c:pt>
                <c:pt idx="7">
                  <c:v>-0.11549999999999999</c:v>
                </c:pt>
                <c:pt idx="8">
                  <c:v>-0.11514285714285714</c:v>
                </c:pt>
                <c:pt idx="9">
                  <c:v>-0.11478571428571428</c:v>
                </c:pt>
                <c:pt idx="10">
                  <c:v>-0.11442857142857142</c:v>
                </c:pt>
                <c:pt idx="11">
                  <c:v>-0.11407142857142857</c:v>
                </c:pt>
                <c:pt idx="12">
                  <c:v>-0.11371428571428571</c:v>
                </c:pt>
                <c:pt idx="13">
                  <c:v>-0.11335714285714285</c:v>
                </c:pt>
                <c:pt idx="14">
                  <c:v>-0.11299999999999999</c:v>
                </c:pt>
                <c:pt idx="15">
                  <c:v>-0.11264285714285714</c:v>
                </c:pt>
                <c:pt idx="16">
                  <c:v>-0.11228571428571428</c:v>
                </c:pt>
                <c:pt idx="17">
                  <c:v>-0.11192857142857142</c:v>
                </c:pt>
                <c:pt idx="18">
                  <c:v>-0.11157142857142857</c:v>
                </c:pt>
                <c:pt idx="19">
                  <c:v>-0.11121428571428571</c:v>
                </c:pt>
                <c:pt idx="20">
                  <c:v>-0.11085714285714285</c:v>
                </c:pt>
                <c:pt idx="21">
                  <c:v>-0.1105</c:v>
                </c:pt>
                <c:pt idx="22">
                  <c:v>-0.11014285714285714</c:v>
                </c:pt>
                <c:pt idx="23">
                  <c:v>-0.10978571428571428</c:v>
                </c:pt>
                <c:pt idx="24">
                  <c:v>-0.10942857142857143</c:v>
                </c:pt>
                <c:pt idx="25">
                  <c:v>-0.10907142857142857</c:v>
                </c:pt>
                <c:pt idx="26">
                  <c:v>-0.10871428571428571</c:v>
                </c:pt>
                <c:pt idx="27">
                  <c:v>-0.10835714285714286</c:v>
                </c:pt>
                <c:pt idx="28">
                  <c:v>-0.108</c:v>
                </c:pt>
              </c:numCache>
            </c:numRef>
          </c:val>
          <c:smooth val="0"/>
        </c:ser>
        <c:marker val="1"/>
        <c:axId val="39239419"/>
        <c:axId val="44794320"/>
      </c:lineChart>
      <c:catAx>
        <c:axId val="392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4320"/>
        <c:crosses val="autoZero"/>
        <c:auto val="1"/>
        <c:lblOffset val="100"/>
        <c:noMultiLvlLbl val="0"/>
      </c:catAx>
      <c:valAx>
        <c:axId val="4479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9419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M2.28 y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25"/>
          <c:w val="0.939"/>
          <c:h val="0.8687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1!$M$1:$M$29</c:f>
              <c:numCache>
                <c:ptCount val="29"/>
                <c:pt idx="0">
                  <c:v>0</c:v>
                </c:pt>
                <c:pt idx="1">
                  <c:v>0.07728571428571429</c:v>
                </c:pt>
                <c:pt idx="2">
                  <c:v>0.09657142857142857</c:v>
                </c:pt>
                <c:pt idx="3">
                  <c:v>0.03685714285714285</c:v>
                </c:pt>
                <c:pt idx="4">
                  <c:v>-0.027857142857142858</c:v>
                </c:pt>
                <c:pt idx="5">
                  <c:v>-0.021571428571428575</c:v>
                </c:pt>
                <c:pt idx="6">
                  <c:v>0.00871428571428571</c:v>
                </c:pt>
                <c:pt idx="7">
                  <c:v>0.033</c:v>
                </c:pt>
                <c:pt idx="8">
                  <c:v>-0.013714285714285717</c:v>
                </c:pt>
                <c:pt idx="9">
                  <c:v>-0.02442857142857144</c:v>
                </c:pt>
                <c:pt idx="10">
                  <c:v>0.020857142857142852</c:v>
                </c:pt>
                <c:pt idx="11">
                  <c:v>0.051142857142857136</c:v>
                </c:pt>
                <c:pt idx="12">
                  <c:v>0.05942857142857142</c:v>
                </c:pt>
                <c:pt idx="13">
                  <c:v>0.0317142857142857</c:v>
                </c:pt>
                <c:pt idx="14">
                  <c:v>0.030999999999999996</c:v>
                </c:pt>
                <c:pt idx="15">
                  <c:v>0.045285714285714276</c:v>
                </c:pt>
                <c:pt idx="16">
                  <c:v>0.01857142857142856</c:v>
                </c:pt>
                <c:pt idx="17">
                  <c:v>0.020857142857142845</c:v>
                </c:pt>
                <c:pt idx="18">
                  <c:v>0.012142857142857129</c:v>
                </c:pt>
                <c:pt idx="19">
                  <c:v>0.019428571428571427</c:v>
                </c:pt>
                <c:pt idx="20">
                  <c:v>-0.013285714285714303</c:v>
                </c:pt>
                <c:pt idx="21">
                  <c:v>0.013999999999999985</c:v>
                </c:pt>
                <c:pt idx="22">
                  <c:v>0.029285714285714262</c:v>
                </c:pt>
                <c:pt idx="23">
                  <c:v>0.02357142857142855</c:v>
                </c:pt>
                <c:pt idx="24">
                  <c:v>-0.0031428571428571694</c:v>
                </c:pt>
                <c:pt idx="25">
                  <c:v>-0.014857142857142888</c:v>
                </c:pt>
                <c:pt idx="26">
                  <c:v>-0.026571428571428607</c:v>
                </c:pt>
                <c:pt idx="27">
                  <c:v>-0.016285714285714292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'10'!$M$1:$M$29</c:f>
              <c:numCache>
                <c:ptCount val="29"/>
                <c:pt idx="0">
                  <c:v>0</c:v>
                </c:pt>
                <c:pt idx="1">
                  <c:v>0.07278571428571429</c:v>
                </c:pt>
                <c:pt idx="2">
                  <c:v>0.10257142857142858</c:v>
                </c:pt>
                <c:pt idx="3">
                  <c:v>0.06735714285714287</c:v>
                </c:pt>
                <c:pt idx="4">
                  <c:v>0.03314285714285715</c:v>
                </c:pt>
                <c:pt idx="5">
                  <c:v>0.07592857142857143</c:v>
                </c:pt>
                <c:pt idx="6">
                  <c:v>0.09471428571428572</c:v>
                </c:pt>
                <c:pt idx="7">
                  <c:v>0.0965</c:v>
                </c:pt>
                <c:pt idx="8">
                  <c:v>0.09728571428571428</c:v>
                </c:pt>
                <c:pt idx="9">
                  <c:v>0.10007142857142856</c:v>
                </c:pt>
                <c:pt idx="10">
                  <c:v>0.12485714285714286</c:v>
                </c:pt>
                <c:pt idx="11">
                  <c:v>0.12664285714285714</c:v>
                </c:pt>
                <c:pt idx="12">
                  <c:v>0.11742857142857144</c:v>
                </c:pt>
                <c:pt idx="13">
                  <c:v>0.0892142857142857</c:v>
                </c:pt>
                <c:pt idx="14">
                  <c:v>0.092</c:v>
                </c:pt>
                <c:pt idx="15">
                  <c:v>0.0837857142857143</c:v>
                </c:pt>
                <c:pt idx="16">
                  <c:v>0.06857142857142857</c:v>
                </c:pt>
                <c:pt idx="17">
                  <c:v>0.06535714285714285</c:v>
                </c:pt>
                <c:pt idx="18">
                  <c:v>0.07314285714285715</c:v>
                </c:pt>
                <c:pt idx="19">
                  <c:v>0.06092857142857143</c:v>
                </c:pt>
                <c:pt idx="20">
                  <c:v>0.04171428571428571</c:v>
                </c:pt>
                <c:pt idx="21">
                  <c:v>0.03149999999999999</c:v>
                </c:pt>
                <c:pt idx="22">
                  <c:v>0.038285714285714284</c:v>
                </c:pt>
                <c:pt idx="23">
                  <c:v>0.04907142857142858</c:v>
                </c:pt>
                <c:pt idx="24">
                  <c:v>0.032857142857142856</c:v>
                </c:pt>
                <c:pt idx="25">
                  <c:v>0.0036428571428571282</c:v>
                </c:pt>
                <c:pt idx="26">
                  <c:v>0.024428571428571424</c:v>
                </c:pt>
                <c:pt idx="27">
                  <c:v>0.02721428571428572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'39'!$M$1:$M$29</c:f>
              <c:numCache>
                <c:ptCount val="29"/>
                <c:pt idx="0">
                  <c:v>0</c:v>
                </c:pt>
                <c:pt idx="1">
                  <c:v>0.0021785714285714186</c:v>
                </c:pt>
                <c:pt idx="2">
                  <c:v>-0.00364285714285717</c:v>
                </c:pt>
                <c:pt idx="3">
                  <c:v>0.011535714285714288</c:v>
                </c:pt>
                <c:pt idx="4">
                  <c:v>0.06371428571428571</c:v>
                </c:pt>
                <c:pt idx="5">
                  <c:v>0.09789285714285713</c:v>
                </c:pt>
                <c:pt idx="6">
                  <c:v>0.10807142857142857</c:v>
                </c:pt>
                <c:pt idx="7">
                  <c:v>0.11025</c:v>
                </c:pt>
                <c:pt idx="8">
                  <c:v>0.10542857142857143</c:v>
                </c:pt>
                <c:pt idx="9">
                  <c:v>0.07360714285714287</c:v>
                </c:pt>
                <c:pt idx="10">
                  <c:v>0.05178571428571429</c:v>
                </c:pt>
                <c:pt idx="11">
                  <c:v>0.052964285714285714</c:v>
                </c:pt>
                <c:pt idx="12">
                  <c:v>0.08314285714285716</c:v>
                </c:pt>
                <c:pt idx="13">
                  <c:v>0.08232142857142857</c:v>
                </c:pt>
                <c:pt idx="14">
                  <c:v>0.0345</c:v>
                </c:pt>
                <c:pt idx="15">
                  <c:v>-0.02632142857142855</c:v>
                </c:pt>
                <c:pt idx="16">
                  <c:v>-0.02014285714285713</c:v>
                </c:pt>
                <c:pt idx="17">
                  <c:v>0.007035714285714291</c:v>
                </c:pt>
                <c:pt idx="18">
                  <c:v>0.03421428571428573</c:v>
                </c:pt>
                <c:pt idx="19">
                  <c:v>0.013392857142857158</c:v>
                </c:pt>
                <c:pt idx="20">
                  <c:v>0.017571428571428585</c:v>
                </c:pt>
                <c:pt idx="21">
                  <c:v>-0.00024999999999997594</c:v>
                </c:pt>
                <c:pt idx="22">
                  <c:v>0.002928571428571433</c:v>
                </c:pt>
                <c:pt idx="23">
                  <c:v>0.026107142857142874</c:v>
                </c:pt>
                <c:pt idx="24">
                  <c:v>-0.027714285714285684</c:v>
                </c:pt>
                <c:pt idx="25">
                  <c:v>-0.06253571428571428</c:v>
                </c:pt>
                <c:pt idx="26">
                  <c:v>-0.07835714285714283</c:v>
                </c:pt>
                <c:pt idx="27">
                  <c:v>-0.060178571428571394</c:v>
                </c:pt>
                <c:pt idx="28">
                  <c:v>1.3877787807814457E-17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'225'!$M$1:$M$29</c:f>
              <c:numCache>
                <c:ptCount val="29"/>
                <c:pt idx="0">
                  <c:v>0</c:v>
                </c:pt>
                <c:pt idx="1">
                  <c:v>0.07292857142857143</c:v>
                </c:pt>
                <c:pt idx="2">
                  <c:v>0.08885714285714286</c:v>
                </c:pt>
                <c:pt idx="3">
                  <c:v>0.07378571428571429</c:v>
                </c:pt>
                <c:pt idx="4">
                  <c:v>0.038714285714285715</c:v>
                </c:pt>
                <c:pt idx="5">
                  <c:v>0.07964285714285714</c:v>
                </c:pt>
                <c:pt idx="6">
                  <c:v>0.08957142857142858</c:v>
                </c:pt>
                <c:pt idx="7">
                  <c:v>0.0465</c:v>
                </c:pt>
                <c:pt idx="8">
                  <c:v>0.006428571428571427</c:v>
                </c:pt>
                <c:pt idx="9">
                  <c:v>0.020357142857142855</c:v>
                </c:pt>
                <c:pt idx="10">
                  <c:v>0.05228571428571428</c:v>
                </c:pt>
                <c:pt idx="11">
                  <c:v>0.08221428571428571</c:v>
                </c:pt>
                <c:pt idx="12">
                  <c:v>0.06014285714285714</c:v>
                </c:pt>
                <c:pt idx="13">
                  <c:v>0.03407142857142856</c:v>
                </c:pt>
                <c:pt idx="14">
                  <c:v>0.07699999999999999</c:v>
                </c:pt>
                <c:pt idx="15">
                  <c:v>0.12392857142857142</c:v>
                </c:pt>
                <c:pt idx="16">
                  <c:v>0.15785714285714286</c:v>
                </c:pt>
                <c:pt idx="17">
                  <c:v>0.19478571428571426</c:v>
                </c:pt>
                <c:pt idx="18">
                  <c:v>0.0977142857142857</c:v>
                </c:pt>
                <c:pt idx="19">
                  <c:v>0.10264285714285715</c:v>
                </c:pt>
                <c:pt idx="20">
                  <c:v>0.08857142857142855</c:v>
                </c:pt>
                <c:pt idx="21">
                  <c:v>0.11649999999999998</c:v>
                </c:pt>
                <c:pt idx="22">
                  <c:v>0.11142857142857143</c:v>
                </c:pt>
                <c:pt idx="23">
                  <c:v>0.08835714285714284</c:v>
                </c:pt>
                <c:pt idx="24">
                  <c:v>0.09528571428571427</c:v>
                </c:pt>
                <c:pt idx="25">
                  <c:v>0.0942142857142857</c:v>
                </c:pt>
                <c:pt idx="26">
                  <c:v>0.06414285714285711</c:v>
                </c:pt>
                <c:pt idx="27">
                  <c:v>0.011071428571428565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'257'!$M$1:$M$29</c:f>
              <c:numCache>
                <c:ptCount val="29"/>
                <c:pt idx="0">
                  <c:v>0</c:v>
                </c:pt>
                <c:pt idx="1">
                  <c:v>0.025607142857142856</c:v>
                </c:pt>
                <c:pt idx="2">
                  <c:v>0.011214285714285718</c:v>
                </c:pt>
                <c:pt idx="3">
                  <c:v>0.027821428571428566</c:v>
                </c:pt>
                <c:pt idx="4">
                  <c:v>0.06842857142857142</c:v>
                </c:pt>
                <c:pt idx="5">
                  <c:v>0.05203571428571428</c:v>
                </c:pt>
                <c:pt idx="6">
                  <c:v>0.05764285714285714</c:v>
                </c:pt>
                <c:pt idx="7">
                  <c:v>0.058249999999999996</c:v>
                </c:pt>
                <c:pt idx="8">
                  <c:v>0.03585714285714286</c:v>
                </c:pt>
                <c:pt idx="9">
                  <c:v>0.029464285714285714</c:v>
                </c:pt>
                <c:pt idx="10">
                  <c:v>0.01807142857142857</c:v>
                </c:pt>
                <c:pt idx="11">
                  <c:v>0.023678571428571417</c:v>
                </c:pt>
                <c:pt idx="12">
                  <c:v>0.044285714285714275</c:v>
                </c:pt>
                <c:pt idx="13">
                  <c:v>0.058892857142857136</c:v>
                </c:pt>
                <c:pt idx="14">
                  <c:v>0.0645</c:v>
                </c:pt>
                <c:pt idx="15">
                  <c:v>0.09210714285714285</c:v>
                </c:pt>
                <c:pt idx="16">
                  <c:v>0.0967142857142857</c:v>
                </c:pt>
                <c:pt idx="17">
                  <c:v>0.08632142857142856</c:v>
                </c:pt>
                <c:pt idx="18">
                  <c:v>0.07292857142857143</c:v>
                </c:pt>
                <c:pt idx="19">
                  <c:v>0.052535714285714276</c:v>
                </c:pt>
                <c:pt idx="20">
                  <c:v>0.06814285714285714</c:v>
                </c:pt>
                <c:pt idx="21">
                  <c:v>0.04974999999999999</c:v>
                </c:pt>
                <c:pt idx="22">
                  <c:v>0.03335714285714285</c:v>
                </c:pt>
                <c:pt idx="23">
                  <c:v>0.04596428571428571</c:v>
                </c:pt>
                <c:pt idx="24">
                  <c:v>0.04157142857142856</c:v>
                </c:pt>
                <c:pt idx="25">
                  <c:v>0.046178571428571416</c:v>
                </c:pt>
                <c:pt idx="26">
                  <c:v>0.030785714285714277</c:v>
                </c:pt>
                <c:pt idx="27">
                  <c:v>0.04439285714285714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'268'!$M$1:$M$29</c:f>
              <c:numCache>
                <c:ptCount val="29"/>
                <c:pt idx="0">
                  <c:v>0</c:v>
                </c:pt>
                <c:pt idx="1">
                  <c:v>-0.05464285714285713</c:v>
                </c:pt>
                <c:pt idx="2">
                  <c:v>-0.0552857142857143</c:v>
                </c:pt>
                <c:pt idx="3">
                  <c:v>-0.01492857142857143</c:v>
                </c:pt>
                <c:pt idx="4">
                  <c:v>0.056428571428571425</c:v>
                </c:pt>
                <c:pt idx="5">
                  <c:v>0.024785714285714286</c:v>
                </c:pt>
                <c:pt idx="6">
                  <c:v>-0.020857142857142866</c:v>
                </c:pt>
                <c:pt idx="7">
                  <c:v>-0.022500000000000006</c:v>
                </c:pt>
                <c:pt idx="8">
                  <c:v>-0.008142857142857146</c:v>
                </c:pt>
                <c:pt idx="9">
                  <c:v>0.06521428571428571</c:v>
                </c:pt>
                <c:pt idx="10">
                  <c:v>0.027571428571428566</c:v>
                </c:pt>
                <c:pt idx="11">
                  <c:v>-0.008071428571428577</c:v>
                </c:pt>
                <c:pt idx="12">
                  <c:v>0.025285714285714286</c:v>
                </c:pt>
                <c:pt idx="13">
                  <c:v>0.044642857142857144</c:v>
                </c:pt>
                <c:pt idx="14">
                  <c:v>0.04</c:v>
                </c:pt>
                <c:pt idx="15">
                  <c:v>0.005357142857142859</c:v>
                </c:pt>
                <c:pt idx="16">
                  <c:v>0.0007142857142857159</c:v>
                </c:pt>
                <c:pt idx="17">
                  <c:v>0.03207142857142857</c:v>
                </c:pt>
                <c:pt idx="18">
                  <c:v>0.0034285714285714267</c:v>
                </c:pt>
                <c:pt idx="19">
                  <c:v>0.03178571428571428</c:v>
                </c:pt>
                <c:pt idx="20">
                  <c:v>0.03814285714285714</c:v>
                </c:pt>
                <c:pt idx="21">
                  <c:v>0.03649999999999999</c:v>
                </c:pt>
                <c:pt idx="22">
                  <c:v>0.03785714285714285</c:v>
                </c:pt>
                <c:pt idx="23">
                  <c:v>0.014214285714285721</c:v>
                </c:pt>
                <c:pt idx="24">
                  <c:v>0.016571428571428577</c:v>
                </c:pt>
                <c:pt idx="25">
                  <c:v>0.03992857142857143</c:v>
                </c:pt>
                <c:pt idx="26">
                  <c:v>0.039285714285714285</c:v>
                </c:pt>
                <c:pt idx="27">
                  <c:v>0.04964285714285714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'474'!$M$1:$M$29</c:f>
              <c:numCache>
                <c:ptCount val="29"/>
                <c:pt idx="0">
                  <c:v>0</c:v>
                </c:pt>
                <c:pt idx="1">
                  <c:v>0.04464285714285714</c:v>
                </c:pt>
                <c:pt idx="2">
                  <c:v>0.09328571428571429</c:v>
                </c:pt>
                <c:pt idx="3">
                  <c:v>0.056928571428571426</c:v>
                </c:pt>
                <c:pt idx="4">
                  <c:v>-0.009428571428571439</c:v>
                </c:pt>
                <c:pt idx="5">
                  <c:v>0.0552142857142857</c:v>
                </c:pt>
                <c:pt idx="6">
                  <c:v>0.06585714285714286</c:v>
                </c:pt>
                <c:pt idx="7">
                  <c:v>0.04250000000000001</c:v>
                </c:pt>
                <c:pt idx="8">
                  <c:v>0.0021428571428571547</c:v>
                </c:pt>
                <c:pt idx="9">
                  <c:v>0.006785714285714298</c:v>
                </c:pt>
                <c:pt idx="10">
                  <c:v>0.03142857142857143</c:v>
                </c:pt>
                <c:pt idx="11">
                  <c:v>0.04507142857142858</c:v>
                </c:pt>
                <c:pt idx="12">
                  <c:v>0.021714285714285714</c:v>
                </c:pt>
                <c:pt idx="13">
                  <c:v>-0.02364285714285714</c:v>
                </c:pt>
                <c:pt idx="14">
                  <c:v>-0.022</c:v>
                </c:pt>
                <c:pt idx="15">
                  <c:v>0.08664285714285713</c:v>
                </c:pt>
                <c:pt idx="16">
                  <c:v>0.10928571428571429</c:v>
                </c:pt>
                <c:pt idx="17">
                  <c:v>0.09592857142857142</c:v>
                </c:pt>
                <c:pt idx="18">
                  <c:v>0.06857142857142857</c:v>
                </c:pt>
                <c:pt idx="19">
                  <c:v>0.09421428571428572</c:v>
                </c:pt>
                <c:pt idx="20">
                  <c:v>0.10185714285714287</c:v>
                </c:pt>
                <c:pt idx="21">
                  <c:v>0.1245</c:v>
                </c:pt>
                <c:pt idx="22">
                  <c:v>0.09214285714285714</c:v>
                </c:pt>
                <c:pt idx="23">
                  <c:v>0.04978571428571428</c:v>
                </c:pt>
                <c:pt idx="24">
                  <c:v>0.07242857142857144</c:v>
                </c:pt>
                <c:pt idx="25">
                  <c:v>0.15107142857142858</c:v>
                </c:pt>
                <c:pt idx="26">
                  <c:v>0.18271428571428572</c:v>
                </c:pt>
                <c:pt idx="27">
                  <c:v>0.08235714285714286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'508'!$M$1:$M$29</c:f>
              <c:numCache>
                <c:ptCount val="29"/>
                <c:pt idx="0">
                  <c:v>0</c:v>
                </c:pt>
                <c:pt idx="1">
                  <c:v>0.042428571428571434</c:v>
                </c:pt>
                <c:pt idx="2">
                  <c:v>0.15485714285714286</c:v>
                </c:pt>
                <c:pt idx="3">
                  <c:v>0.1182857142857143</c:v>
                </c:pt>
                <c:pt idx="4">
                  <c:v>0.12571428571428572</c:v>
                </c:pt>
                <c:pt idx="5">
                  <c:v>0.13214285714285715</c:v>
                </c:pt>
                <c:pt idx="6">
                  <c:v>0.12957142857142856</c:v>
                </c:pt>
                <c:pt idx="7">
                  <c:v>0.14200000000000002</c:v>
                </c:pt>
                <c:pt idx="8">
                  <c:v>0.10742857142857143</c:v>
                </c:pt>
                <c:pt idx="9">
                  <c:v>0.10285714285714287</c:v>
                </c:pt>
                <c:pt idx="10">
                  <c:v>0.1372857142857143</c:v>
                </c:pt>
                <c:pt idx="11">
                  <c:v>0.15171428571428572</c:v>
                </c:pt>
                <c:pt idx="12">
                  <c:v>0.09814285714285716</c:v>
                </c:pt>
                <c:pt idx="13">
                  <c:v>0.09157142857142858</c:v>
                </c:pt>
                <c:pt idx="14">
                  <c:v>0.08800000000000001</c:v>
                </c:pt>
                <c:pt idx="15">
                  <c:v>0.11342857142857143</c:v>
                </c:pt>
                <c:pt idx="16">
                  <c:v>0.16285714285714287</c:v>
                </c:pt>
                <c:pt idx="17">
                  <c:v>0.16328571428571428</c:v>
                </c:pt>
                <c:pt idx="18">
                  <c:v>0.08071428571428572</c:v>
                </c:pt>
                <c:pt idx="19">
                  <c:v>0.11814285714285715</c:v>
                </c:pt>
                <c:pt idx="20">
                  <c:v>0.20157142857142857</c:v>
                </c:pt>
                <c:pt idx="21">
                  <c:v>0.192</c:v>
                </c:pt>
                <c:pt idx="22">
                  <c:v>0.11742857142857144</c:v>
                </c:pt>
                <c:pt idx="23">
                  <c:v>0.08485714285714287</c:v>
                </c:pt>
                <c:pt idx="24">
                  <c:v>0.1412857142857143</c:v>
                </c:pt>
                <c:pt idx="25">
                  <c:v>0.17871428571428571</c:v>
                </c:pt>
                <c:pt idx="26">
                  <c:v>0.16014285714285714</c:v>
                </c:pt>
                <c:pt idx="27">
                  <c:v>0.08557142857142858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'520'!$M$1:$M$29</c:f>
              <c:numCache>
                <c:ptCount val="29"/>
                <c:pt idx="0">
                  <c:v>0</c:v>
                </c:pt>
                <c:pt idx="1">
                  <c:v>-0.002357142857142863</c:v>
                </c:pt>
                <c:pt idx="2">
                  <c:v>0.04228571428571429</c:v>
                </c:pt>
                <c:pt idx="3">
                  <c:v>0.10592857142857143</c:v>
                </c:pt>
                <c:pt idx="4">
                  <c:v>0.09557142857142856</c:v>
                </c:pt>
                <c:pt idx="5">
                  <c:v>0.039214285714285715</c:v>
                </c:pt>
                <c:pt idx="6">
                  <c:v>0.02985714285714286</c:v>
                </c:pt>
                <c:pt idx="7">
                  <c:v>0.055499999999999994</c:v>
                </c:pt>
                <c:pt idx="8">
                  <c:v>0.08114285714285714</c:v>
                </c:pt>
                <c:pt idx="9">
                  <c:v>0.03678571428571428</c:v>
                </c:pt>
                <c:pt idx="10">
                  <c:v>0.01842857142857142</c:v>
                </c:pt>
                <c:pt idx="11">
                  <c:v>0.037071428571428575</c:v>
                </c:pt>
                <c:pt idx="12">
                  <c:v>0.05571428571428571</c:v>
                </c:pt>
                <c:pt idx="13">
                  <c:v>0.09535714285714285</c:v>
                </c:pt>
                <c:pt idx="14">
                  <c:v>0.07999999999999999</c:v>
                </c:pt>
                <c:pt idx="15">
                  <c:v>0.07464285714285715</c:v>
                </c:pt>
                <c:pt idx="16">
                  <c:v>0.07228571428571429</c:v>
                </c:pt>
                <c:pt idx="17">
                  <c:v>0.08392857142857142</c:v>
                </c:pt>
                <c:pt idx="18">
                  <c:v>0.09557142857142857</c:v>
                </c:pt>
                <c:pt idx="19">
                  <c:v>0.10921428571428571</c:v>
                </c:pt>
                <c:pt idx="20">
                  <c:v>0.11585714285714285</c:v>
                </c:pt>
                <c:pt idx="21">
                  <c:v>0.0985</c:v>
                </c:pt>
                <c:pt idx="22">
                  <c:v>0.08614285714285713</c:v>
                </c:pt>
                <c:pt idx="23">
                  <c:v>0.09478571428571428</c:v>
                </c:pt>
                <c:pt idx="24">
                  <c:v>0.14342857142857143</c:v>
                </c:pt>
                <c:pt idx="25">
                  <c:v>0.14007142857142857</c:v>
                </c:pt>
                <c:pt idx="26">
                  <c:v>0.12371428571428571</c:v>
                </c:pt>
                <c:pt idx="27">
                  <c:v>0.023357142857142854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5666229"/>
        <c:axId val="46216994"/>
      </c:lineChart>
      <c:catAx>
        <c:axId val="6566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16994"/>
        <c:crosses val="autoZero"/>
        <c:auto val="1"/>
        <c:lblOffset val="100"/>
        <c:noMultiLvlLbl val="0"/>
      </c:catAx>
      <c:valAx>
        <c:axId val="4621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13375"/>
          <c:w val="0.15025"/>
          <c:h val="0.2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1.6422780288433136E-05</c:v>
                </c:pt>
                <c:pt idx="2">
                  <c:v>-0.047909496197558715</c:v>
                </c:pt>
                <c:pt idx="3">
                  <c:v>-0.10258750252145564</c:v>
                </c:pt>
                <c:pt idx="4">
                  <c:v>-0.1157680034260091</c:v>
                </c:pt>
                <c:pt idx="5">
                  <c:v>-0.053749927817136986</c:v>
                </c:pt>
                <c:pt idx="6">
                  <c:v>-0.03928048630032338</c:v>
                </c:pt>
                <c:pt idx="7">
                  <c:v>-0.05467078081148467</c:v>
                </c:pt>
                <c:pt idx="8">
                  <c:v>-0.10228189457189671</c:v>
                </c:pt>
                <c:pt idx="9">
                  <c:v>-0.05810693495099685</c:v>
                </c:pt>
                <c:pt idx="10">
                  <c:v>-0.04024499301682076</c:v>
                </c:pt>
                <c:pt idx="11">
                  <c:v>-0.05727997846893669</c:v>
                </c:pt>
                <c:pt idx="12">
                  <c:v>-0.07206947101148564</c:v>
                </c:pt>
                <c:pt idx="13">
                  <c:v>-0.10971161797306717</c:v>
                </c:pt>
                <c:pt idx="14">
                  <c:v>-0.09667526936941988</c:v>
                </c:pt>
                <c:pt idx="15">
                  <c:v>-0.0834175669661534</c:v>
                </c:pt>
                <c:pt idx="16">
                  <c:v>-0.08728579006011106</c:v>
                </c:pt>
                <c:pt idx="17">
                  <c:v>-0.05603543918612647</c:v>
                </c:pt>
                <c:pt idx="18">
                  <c:v>-0.027062539159691062</c:v>
                </c:pt>
                <c:pt idx="19">
                  <c:v>-0.04085665669886725</c:v>
                </c:pt>
                <c:pt idx="20">
                  <c:v>-0.06116737409458946</c:v>
                </c:pt>
                <c:pt idx="21">
                  <c:v>-0.06455238391683778</c:v>
                </c:pt>
                <c:pt idx="22">
                  <c:v>-0.06559085512480424</c:v>
                </c:pt>
                <c:pt idx="23">
                  <c:v>-0.08420860257005444</c:v>
                </c:pt>
                <c:pt idx="24">
                  <c:v>-0.08129378894487482</c:v>
                </c:pt>
                <c:pt idx="25">
                  <c:v>-0.07940851463332668</c:v>
                </c:pt>
                <c:pt idx="26">
                  <c:v>-0.08966960092330672</c:v>
                </c:pt>
                <c:pt idx="27">
                  <c:v>-0.024342698428185316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'520'!$K$1:$K$29</c:f>
              <c:numCache>
                <c:ptCount val="29"/>
                <c:pt idx="0">
                  <c:v>0</c:v>
                </c:pt>
                <c:pt idx="1">
                  <c:v>0.0010000000000000009</c:v>
                </c:pt>
                <c:pt idx="2">
                  <c:v>0.01999999999999999</c:v>
                </c:pt>
                <c:pt idx="3">
                  <c:v>0.04000000000000001</c:v>
                </c:pt>
                <c:pt idx="4">
                  <c:v>0.057999999999999996</c:v>
                </c:pt>
                <c:pt idx="5">
                  <c:v>0.027999999999999997</c:v>
                </c:pt>
                <c:pt idx="6">
                  <c:v>0.014000000000000005</c:v>
                </c:pt>
                <c:pt idx="7">
                  <c:v>0.0050000000000000044</c:v>
                </c:pt>
                <c:pt idx="8">
                  <c:v>0.048</c:v>
                </c:pt>
                <c:pt idx="9">
                  <c:v>0.076</c:v>
                </c:pt>
                <c:pt idx="10">
                  <c:v>0.061</c:v>
                </c:pt>
                <c:pt idx="11">
                  <c:v>0.061000000000000006</c:v>
                </c:pt>
                <c:pt idx="12">
                  <c:v>0.067</c:v>
                </c:pt>
                <c:pt idx="13">
                  <c:v>0.055999999999999994</c:v>
                </c:pt>
                <c:pt idx="14">
                  <c:v>0.032</c:v>
                </c:pt>
                <c:pt idx="15">
                  <c:v>0.010000000000000002</c:v>
                </c:pt>
                <c:pt idx="16">
                  <c:v>0.034</c:v>
                </c:pt>
                <c:pt idx="17">
                  <c:v>0.091</c:v>
                </c:pt>
                <c:pt idx="18">
                  <c:v>0.119</c:v>
                </c:pt>
                <c:pt idx="19">
                  <c:v>0.101</c:v>
                </c:pt>
                <c:pt idx="20">
                  <c:v>0.075</c:v>
                </c:pt>
                <c:pt idx="21">
                  <c:v>0.065</c:v>
                </c:pt>
                <c:pt idx="22">
                  <c:v>0.054000000000000006</c:v>
                </c:pt>
                <c:pt idx="23">
                  <c:v>0.032</c:v>
                </c:pt>
                <c:pt idx="24">
                  <c:v>0.0009999999999999992</c:v>
                </c:pt>
                <c:pt idx="25">
                  <c:v>-0.020000000000000004</c:v>
                </c:pt>
                <c:pt idx="26">
                  <c:v>-0.02600000000000001</c:v>
                </c:pt>
                <c:pt idx="27">
                  <c:v>0.0030000000000000027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'520'!$M$1:$M$29</c:f>
              <c:numCache>
                <c:ptCount val="29"/>
                <c:pt idx="0">
                  <c:v>0</c:v>
                </c:pt>
                <c:pt idx="1">
                  <c:v>-0.002357142857142863</c:v>
                </c:pt>
                <c:pt idx="2">
                  <c:v>0.04228571428571429</c:v>
                </c:pt>
                <c:pt idx="3">
                  <c:v>0.10592857142857143</c:v>
                </c:pt>
                <c:pt idx="4">
                  <c:v>0.09557142857142856</c:v>
                </c:pt>
                <c:pt idx="5">
                  <c:v>0.039214285714285715</c:v>
                </c:pt>
                <c:pt idx="6">
                  <c:v>0.02985714285714286</c:v>
                </c:pt>
                <c:pt idx="7">
                  <c:v>0.055499999999999994</c:v>
                </c:pt>
                <c:pt idx="8">
                  <c:v>0.08114285714285714</c:v>
                </c:pt>
                <c:pt idx="9">
                  <c:v>0.03678571428571428</c:v>
                </c:pt>
                <c:pt idx="10">
                  <c:v>0.01842857142857142</c:v>
                </c:pt>
                <c:pt idx="11">
                  <c:v>0.037071428571428575</c:v>
                </c:pt>
                <c:pt idx="12">
                  <c:v>0.05571428571428571</c:v>
                </c:pt>
                <c:pt idx="13">
                  <c:v>0.09535714285714285</c:v>
                </c:pt>
                <c:pt idx="14">
                  <c:v>0.07999999999999999</c:v>
                </c:pt>
                <c:pt idx="15">
                  <c:v>0.07464285714285715</c:v>
                </c:pt>
                <c:pt idx="16">
                  <c:v>0.07228571428571429</c:v>
                </c:pt>
                <c:pt idx="17">
                  <c:v>0.08392857142857142</c:v>
                </c:pt>
                <c:pt idx="18">
                  <c:v>0.09557142857142857</c:v>
                </c:pt>
                <c:pt idx="19">
                  <c:v>0.10921428571428571</c:v>
                </c:pt>
                <c:pt idx="20">
                  <c:v>0.11585714285714285</c:v>
                </c:pt>
                <c:pt idx="21">
                  <c:v>0.0985</c:v>
                </c:pt>
                <c:pt idx="22">
                  <c:v>0.08614285714285713</c:v>
                </c:pt>
                <c:pt idx="23">
                  <c:v>0.09478571428571428</c:v>
                </c:pt>
                <c:pt idx="24">
                  <c:v>0.14342857142857143</c:v>
                </c:pt>
                <c:pt idx="25">
                  <c:v>0.14007142857142857</c:v>
                </c:pt>
                <c:pt idx="26">
                  <c:v>0.12371428571428571</c:v>
                </c:pt>
                <c:pt idx="27">
                  <c:v>0.023357142857142854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8098961"/>
        <c:axId val="48355470"/>
      </c:lineChart>
      <c:catAx>
        <c:axId val="4809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55470"/>
        <c:crosses val="autoZero"/>
        <c:auto val="1"/>
        <c:lblOffset val="100"/>
        <c:noMultiLvlLbl val="0"/>
      </c:catAx>
      <c:valAx>
        <c:axId val="48355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98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10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675"/>
          <c:w val="0.7835"/>
          <c:h val="0.7792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-0.06177940679262123</c:v>
                </c:pt>
                <c:pt idx="2">
                  <c:v>-0.036404125240868744</c:v>
                </c:pt>
                <c:pt idx="3">
                  <c:v>-0.06725752510089691</c:v>
                </c:pt>
                <c:pt idx="4">
                  <c:v>-0.044693424349771055</c:v>
                </c:pt>
                <c:pt idx="5">
                  <c:v>-0.049923230973407874</c:v>
                </c:pt>
                <c:pt idx="6">
                  <c:v>-0.06071276931075417</c:v>
                </c:pt>
                <c:pt idx="7">
                  <c:v>-0.053959079591675826</c:v>
                </c:pt>
                <c:pt idx="8">
                  <c:v>-0.05784823929180127</c:v>
                </c:pt>
                <c:pt idx="9">
                  <c:v>-0.060927782424034946</c:v>
                </c:pt>
                <c:pt idx="10">
                  <c:v>-0.029740872524855376</c:v>
                </c:pt>
                <c:pt idx="11">
                  <c:v>-0.009489490338440154</c:v>
                </c:pt>
                <c:pt idx="12">
                  <c:v>-0.022149420327909952</c:v>
                </c:pt>
                <c:pt idx="13">
                  <c:v>-0.0700920526046295</c:v>
                </c:pt>
                <c:pt idx="14">
                  <c:v>-0.077708673420252</c:v>
                </c:pt>
                <c:pt idx="15">
                  <c:v>-0.02361999121093969</c:v>
                </c:pt>
                <c:pt idx="16">
                  <c:v>0.04169638893802986</c:v>
                </c:pt>
                <c:pt idx="17">
                  <c:v>0.03516804270949128</c:v>
                </c:pt>
                <c:pt idx="18">
                  <c:v>0.0036714797520137205</c:v>
                </c:pt>
                <c:pt idx="19">
                  <c:v>0.00949767935563621</c:v>
                </c:pt>
                <c:pt idx="20">
                  <c:v>0.02642436869096479</c:v>
                </c:pt>
                <c:pt idx="21">
                  <c:v>0.02498125253080158</c:v>
                </c:pt>
                <c:pt idx="22">
                  <c:v>-0.008897792803957957</c:v>
                </c:pt>
                <c:pt idx="23">
                  <c:v>-0.005322833985963074</c:v>
                </c:pt>
                <c:pt idx="24">
                  <c:v>0.05303078854060929</c:v>
                </c:pt>
                <c:pt idx="25">
                  <c:v>0.11608531332797309</c:v>
                </c:pt>
                <c:pt idx="26">
                  <c:v>0.11503673777342402</c:v>
                </c:pt>
                <c:pt idx="27">
                  <c:v>0.05865359825651849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4002519"/>
        <c:axId val="11839548"/>
      </c:lineChart>
      <c:catAx>
        <c:axId val="6400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39548"/>
        <c:crosses val="autoZero"/>
        <c:auto val="1"/>
        <c:lblOffset val="100"/>
        <c:noMultiLvlLbl val="0"/>
      </c:catAx>
      <c:valAx>
        <c:axId val="11839548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02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1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0.06959293268788713</c:v>
                </c:pt>
                <c:pt idx="2">
                  <c:v>0.09783250048498114</c:v>
                </c:pt>
                <c:pt idx="3">
                  <c:v>0.03835853959258462</c:v>
                </c:pt>
                <c:pt idx="4">
                  <c:v>-0.02029707872781992</c:v>
                </c:pt>
                <c:pt idx="5">
                  <c:v>0.02119017566689589</c:v>
                </c:pt>
                <c:pt idx="6">
                  <c:v>0.04196637963821771</c:v>
                </c:pt>
                <c:pt idx="7">
                  <c:v>0.03959873773412603</c:v>
                </c:pt>
                <c:pt idx="8">
                  <c:v>0.024266359473110136</c:v>
                </c:pt>
                <c:pt idx="9">
                  <c:v>0.020085628515347884</c:v>
                </c:pt>
                <c:pt idx="10">
                  <c:v>-0.01046720162926397</c:v>
                </c:pt>
                <c:pt idx="11">
                  <c:v>0.017533409821054766</c:v>
                </c:pt>
                <c:pt idx="12">
                  <c:v>0.027206439753709594</c:v>
                </c:pt>
                <c:pt idx="13">
                  <c:v>-0.019727184615753138</c:v>
                </c:pt>
                <c:pt idx="14">
                  <c:v>-0.03218840459694389</c:v>
                </c:pt>
                <c:pt idx="15">
                  <c:v>0.013002936192328465</c:v>
                </c:pt>
                <c:pt idx="16">
                  <c:v>0.05979949697578778</c:v>
                </c:pt>
                <c:pt idx="17">
                  <c:v>0.037180817501129296</c:v>
                </c:pt>
                <c:pt idx="18">
                  <c:v>0.04027469922786167</c:v>
                </c:pt>
                <c:pt idx="19">
                  <c:v>0.05710551938967964</c:v>
                </c:pt>
                <c:pt idx="20">
                  <c:v>0.070246084583385</c:v>
                </c:pt>
                <c:pt idx="21">
                  <c:v>0.047457500398601304</c:v>
                </c:pt>
                <c:pt idx="22">
                  <c:v>0.019717021671206897</c:v>
                </c:pt>
                <c:pt idx="23">
                  <c:v>0.03605483980013241</c:v>
                </c:pt>
                <c:pt idx="24">
                  <c:v>0.1167634133897767</c:v>
                </c:pt>
                <c:pt idx="25">
                  <c:v>0.15663770621355952</c:v>
                </c:pt>
                <c:pt idx="26">
                  <c:v>0.13806816825895266</c:v>
                </c:pt>
                <c:pt idx="27">
                  <c:v>0.06222291238220909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1123789"/>
        <c:axId val="31543386"/>
      </c:lineChart>
      <c:catAx>
        <c:axId val="5112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3386"/>
        <c:crosses val="autoZero"/>
        <c:auto val="1"/>
        <c:lblOffset val="100"/>
        <c:noMultiLvlLbl val="0"/>
      </c:catAx>
      <c:valAx>
        <c:axId val="3154338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225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0.06565558882298961</c:v>
                </c:pt>
                <c:pt idx="2">
                  <c:v>0.07983670803781336</c:v>
                </c:pt>
                <c:pt idx="3">
                  <c:v>0.07940830175844757</c:v>
                </c:pt>
                <c:pt idx="4">
                  <c:v>0.03494774010614436</c:v>
                </c:pt>
                <c:pt idx="5">
                  <c:v>0.04274410415935649</c:v>
                </c:pt>
                <c:pt idx="6">
                  <c:v>0.04627794486980024</c:v>
                </c:pt>
                <c:pt idx="7">
                  <c:v>-0.005130795404965603</c:v>
                </c:pt>
                <c:pt idx="8">
                  <c:v>-0.043598227802362124</c:v>
                </c:pt>
                <c:pt idx="9">
                  <c:v>-0.04344157573511358</c:v>
                </c:pt>
                <c:pt idx="10">
                  <c:v>-0.01116849482043683</c:v>
                </c:pt>
                <c:pt idx="11">
                  <c:v>0.00010903969714161355</c:v>
                </c:pt>
                <c:pt idx="12">
                  <c:v>-0.008866518764865668</c:v>
                </c:pt>
                <c:pt idx="13">
                  <c:v>-0.05698008909040094</c:v>
                </c:pt>
                <c:pt idx="14">
                  <c:v>-0.01848670453841013</c:v>
                </c:pt>
                <c:pt idx="15">
                  <c:v>0.03181207007475502</c:v>
                </c:pt>
                <c:pt idx="16">
                  <c:v>0.05091352610488352</c:v>
                </c:pt>
                <c:pt idx="17">
                  <c:v>0.07692457995250099</c:v>
                </c:pt>
                <c:pt idx="18">
                  <c:v>0.0045873333775186265</c:v>
                </c:pt>
                <c:pt idx="19">
                  <c:v>-0.00215644977764691</c:v>
                </c:pt>
                <c:pt idx="20">
                  <c:v>0.08213087571893465</c:v>
                </c:pt>
                <c:pt idx="21">
                  <c:v>0.059851296511789095</c:v>
                </c:pt>
                <c:pt idx="22">
                  <c:v>0.034268551355912</c:v>
                </c:pt>
                <c:pt idx="23">
                  <c:v>0.02016749595829455</c:v>
                </c:pt>
                <c:pt idx="24">
                  <c:v>0.008940711845895899</c:v>
                </c:pt>
                <c:pt idx="25">
                  <c:v>0.028840210506922703</c:v>
                </c:pt>
                <c:pt idx="26">
                  <c:v>0.045815025484406274</c:v>
                </c:pt>
                <c:pt idx="27">
                  <c:v>0.06583067607950585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5098355"/>
        <c:axId val="66645096"/>
      </c:lineChart>
      <c:catAx>
        <c:axId val="450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5096"/>
        <c:crosses val="autoZero"/>
        <c:auto val="1"/>
        <c:lblOffset val="100"/>
        <c:noMultiLvlLbl val="0"/>
      </c:catAx>
      <c:valAx>
        <c:axId val="6664509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257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-0.015881667300519306</c:v>
                </c:pt>
                <c:pt idx="2">
                  <c:v>-0.004226028175786711</c:v>
                </c:pt>
                <c:pt idx="3">
                  <c:v>0.006067873648267774</c:v>
                </c:pt>
                <c:pt idx="4">
                  <c:v>-0.06985191954436597</c:v>
                </c:pt>
                <c:pt idx="5">
                  <c:v>-0.08005818527063799</c:v>
                </c:pt>
                <c:pt idx="6">
                  <c:v>-0.08656441175187879</c:v>
                </c:pt>
                <c:pt idx="7">
                  <c:v>-0.08554818659557797</c:v>
                </c:pt>
                <c:pt idx="8">
                  <c:v>-0.0613362060610063</c:v>
                </c:pt>
                <c:pt idx="9">
                  <c:v>-0.05391172728615771</c:v>
                </c:pt>
                <c:pt idx="10">
                  <c:v>-0.03546613079912256</c:v>
                </c:pt>
                <c:pt idx="11">
                  <c:v>-0.04262625175704368</c:v>
                </c:pt>
                <c:pt idx="12">
                  <c:v>-0.05877667779698262</c:v>
                </c:pt>
                <c:pt idx="13">
                  <c:v>-0.07889321787296988</c:v>
                </c:pt>
                <c:pt idx="14">
                  <c:v>-0.07989689127168925</c:v>
                </c:pt>
                <c:pt idx="15">
                  <c:v>-0.06733636271328332</c:v>
                </c:pt>
                <c:pt idx="16">
                  <c:v>-0.05788331397714201</c:v>
                </c:pt>
                <c:pt idx="17">
                  <c:v>-0.06214164009600111</c:v>
                </c:pt>
                <c:pt idx="18">
                  <c:v>-0.022168081501912136</c:v>
                </c:pt>
                <c:pt idx="19">
                  <c:v>-0.001401403087199618</c:v>
                </c:pt>
                <c:pt idx="20">
                  <c:v>-0.0069316163494840405</c:v>
                </c:pt>
                <c:pt idx="21">
                  <c:v>0.013617897475107846</c:v>
                </c:pt>
                <c:pt idx="22">
                  <c:v>0.009253012636467647</c:v>
                </c:pt>
                <c:pt idx="23">
                  <c:v>-0.032576608482464464</c:v>
                </c:pt>
                <c:pt idx="24">
                  <c:v>-0.031183775777992813</c:v>
                </c:pt>
                <c:pt idx="25">
                  <c:v>-0.014111065803930387</c:v>
                </c:pt>
                <c:pt idx="26">
                  <c:v>-0.027577129153520598</c:v>
                </c:pt>
                <c:pt idx="27">
                  <c:v>-0.04173226289688249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8819017"/>
        <c:axId val="19149798"/>
      </c:lineChart>
      <c:catAx>
        <c:axId val="3881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9798"/>
        <c:crosses val="autoZero"/>
        <c:auto val="1"/>
        <c:lblOffset val="100"/>
        <c:noMultiLvlLbl val="0"/>
      </c:catAx>
      <c:valAx>
        <c:axId val="19149798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39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-0.002876785198452886</c:v>
                </c:pt>
                <c:pt idx="2">
                  <c:v>0.0019744004253374747</c:v>
                </c:pt>
                <c:pt idx="3">
                  <c:v>-0.006950368703173143</c:v>
                </c:pt>
                <c:pt idx="4">
                  <c:v>-0.009851129866774985</c:v>
                </c:pt>
                <c:pt idx="5">
                  <c:v>0.034161393145783536</c:v>
                </c:pt>
                <c:pt idx="6">
                  <c:v>0.05645616371075762</c:v>
                </c:pt>
                <c:pt idx="7">
                  <c:v>0.041988396036820474</c:v>
                </c:pt>
                <c:pt idx="8">
                  <c:v>-0.004394507512553131</c:v>
                </c:pt>
                <c:pt idx="9">
                  <c:v>-0.06269912215045656</c:v>
                </c:pt>
                <c:pt idx="10">
                  <c:v>-0.06527172990611824</c:v>
                </c:pt>
                <c:pt idx="11">
                  <c:v>-0.06689912966542927</c:v>
                </c:pt>
                <c:pt idx="12">
                  <c:v>-0.07949118896495327</c:v>
                </c:pt>
                <c:pt idx="13">
                  <c:v>-0.08193753120145565</c:v>
                </c:pt>
                <c:pt idx="14">
                  <c:v>-0.05019316364717464</c:v>
                </c:pt>
                <c:pt idx="15">
                  <c:v>0.004816411966893794</c:v>
                </c:pt>
                <c:pt idx="16">
                  <c:v>-0.00421581824080923</c:v>
                </c:pt>
                <c:pt idx="17">
                  <c:v>-0.033009680361727384</c:v>
                </c:pt>
                <c:pt idx="18">
                  <c:v>-0.03168170828123091</c:v>
                </c:pt>
                <c:pt idx="19">
                  <c:v>-0.04142102724098179</c:v>
                </c:pt>
                <c:pt idx="20">
                  <c:v>-0.021089451865978166</c:v>
                </c:pt>
                <c:pt idx="21">
                  <c:v>-0.023591519728398125</c:v>
                </c:pt>
                <c:pt idx="22">
                  <c:v>-0.032716691073142484</c:v>
                </c:pt>
                <c:pt idx="23">
                  <c:v>0.00452626925933685</c:v>
                </c:pt>
                <c:pt idx="24">
                  <c:v>0.013557498949901901</c:v>
                </c:pt>
                <c:pt idx="25">
                  <c:v>0.028726387917439727</c:v>
                </c:pt>
                <c:pt idx="26">
                  <c:v>0.04151713841995494</c:v>
                </c:pt>
                <c:pt idx="27">
                  <c:v>0.028132856518937613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7286991"/>
        <c:axId val="53893716"/>
      </c:lineChart>
      <c:catAx>
        <c:axId val="2728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93716"/>
        <c:crosses val="autoZero"/>
        <c:auto val="1"/>
        <c:lblOffset val="100"/>
        <c:noMultiLvlLbl val="0"/>
      </c:catAx>
      <c:valAx>
        <c:axId val="5389371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6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268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0.028111475540235437</c:v>
                </c:pt>
                <c:pt idx="2">
                  <c:v>-0.006321276919299845</c:v>
                </c:pt>
                <c:pt idx="3">
                  <c:v>-0.06925478088739348</c:v>
                </c:pt>
                <c:pt idx="4">
                  <c:v>-0.1387281731704304</c:v>
                </c:pt>
                <c:pt idx="5">
                  <c:v>-0.12561216692927302</c:v>
                </c:pt>
                <c:pt idx="6">
                  <c:v>-0.07752581212458073</c:v>
                </c:pt>
                <c:pt idx="7">
                  <c:v>-0.08129542437829759</c:v>
                </c:pt>
                <c:pt idx="8">
                  <c:v>-0.09546395540071459</c:v>
                </c:pt>
                <c:pt idx="9">
                  <c:v>-0.1555841136122719</c:v>
                </c:pt>
                <c:pt idx="10">
                  <c:v>-0.11873153848753393</c:v>
                </c:pt>
                <c:pt idx="11">
                  <c:v>-0.08671010614856459</c:v>
                </c:pt>
                <c:pt idx="12">
                  <c:v>-0.10824045588051462</c:v>
                </c:pt>
                <c:pt idx="13">
                  <c:v>-0.13431672461098693</c:v>
                </c:pt>
                <c:pt idx="14">
                  <c:v>-0.09081846343817762</c:v>
                </c:pt>
                <c:pt idx="15">
                  <c:v>-0.04775852579432109</c:v>
                </c:pt>
                <c:pt idx="16">
                  <c:v>-0.03698138712359651</c:v>
                </c:pt>
                <c:pt idx="17">
                  <c:v>-0.1048096524540431</c:v>
                </c:pt>
                <c:pt idx="18">
                  <c:v>-0.051278829920802294</c:v>
                </c:pt>
                <c:pt idx="19">
                  <c:v>-0.07805043795212258</c:v>
                </c:pt>
                <c:pt idx="20">
                  <c:v>-0.022356830957766652</c:v>
                </c:pt>
                <c:pt idx="21">
                  <c:v>-0.05318505364552192</c:v>
                </c:pt>
                <c:pt idx="22">
                  <c:v>-0.04650403735004164</c:v>
                </c:pt>
                <c:pt idx="23">
                  <c:v>-0.03403280101469371</c:v>
                </c:pt>
                <c:pt idx="24">
                  <c:v>-0.041561664698479245</c:v>
                </c:pt>
                <c:pt idx="25">
                  <c:v>0.034265796993438194</c:v>
                </c:pt>
                <c:pt idx="26">
                  <c:v>0.03251347342954418</c:v>
                </c:pt>
                <c:pt idx="27">
                  <c:v>0.029563642906966253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6291205"/>
        <c:axId val="17231666"/>
      </c:lineChart>
      <c:catAx>
        <c:axId val="6629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31666"/>
        <c:crosses val="autoZero"/>
        <c:auto val="1"/>
        <c:lblOffset val="100"/>
        <c:noMultiLvlLbl val="0"/>
      </c:catAx>
      <c:valAx>
        <c:axId val="1723166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9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474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0.07934397269701313</c:v>
                </c:pt>
                <c:pt idx="2">
                  <c:v>0.09282602314875699</c:v>
                </c:pt>
                <c:pt idx="3">
                  <c:v>0.07260671312564007</c:v>
                </c:pt>
                <c:pt idx="4">
                  <c:v>0.04168794293043797</c:v>
                </c:pt>
                <c:pt idx="5">
                  <c:v>0.0935431133442535</c:v>
                </c:pt>
                <c:pt idx="6">
                  <c:v>0.09385908055826492</c:v>
                </c:pt>
                <c:pt idx="7">
                  <c:v>0.06062252389737517</c:v>
                </c:pt>
                <c:pt idx="8">
                  <c:v>0.012987558949465267</c:v>
                </c:pt>
                <c:pt idx="9">
                  <c:v>-0.007961284945085134</c:v>
                </c:pt>
                <c:pt idx="10">
                  <c:v>0.011826532332381665</c:v>
                </c:pt>
                <c:pt idx="11">
                  <c:v>0.02975169249966142</c:v>
                </c:pt>
                <c:pt idx="12">
                  <c:v>0.0022624367415945423</c:v>
                </c:pt>
                <c:pt idx="13">
                  <c:v>-0.04119662580253507</c:v>
                </c:pt>
                <c:pt idx="14">
                  <c:v>-0.02546177238211643</c:v>
                </c:pt>
                <c:pt idx="15">
                  <c:v>0.06947495370315397</c:v>
                </c:pt>
                <c:pt idx="16">
                  <c:v>0.0837279716233656</c:v>
                </c:pt>
                <c:pt idx="17">
                  <c:v>0.07034331048609369</c:v>
                </c:pt>
                <c:pt idx="18">
                  <c:v>0.04786538583757277</c:v>
                </c:pt>
                <c:pt idx="19">
                  <c:v>0.07512227433244378</c:v>
                </c:pt>
                <c:pt idx="20">
                  <c:v>0.08130534955672333</c:v>
                </c:pt>
                <c:pt idx="21">
                  <c:v>0.10506710276482291</c:v>
                </c:pt>
                <c:pt idx="22">
                  <c:v>0.07316736477340866</c:v>
                </c:pt>
                <c:pt idx="23">
                  <c:v>0.023735440854896567</c:v>
                </c:pt>
                <c:pt idx="24">
                  <c:v>0.048845134406641094</c:v>
                </c:pt>
                <c:pt idx="25">
                  <c:v>0.1292802015204841</c:v>
                </c:pt>
                <c:pt idx="26">
                  <c:v>0.1559557625793302</c:v>
                </c:pt>
                <c:pt idx="27">
                  <c:v>0.05539103671352626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4498667"/>
        <c:axId val="30064128"/>
      </c:lineChart>
      <c:catAx>
        <c:axId val="444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4128"/>
        <c:crosses val="autoZero"/>
        <c:auto val="1"/>
        <c:lblOffset val="100"/>
        <c:noMultiLvlLbl val="0"/>
      </c:catAx>
      <c:valAx>
        <c:axId val="30064128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508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0.015614229011781167</c:v>
                </c:pt>
                <c:pt idx="2">
                  <c:v>-0.0075497342833711345</c:v>
                </c:pt>
                <c:pt idx="3">
                  <c:v>-0.03283735598304738</c:v>
                </c:pt>
                <c:pt idx="4">
                  <c:v>-0.13019235788384473</c:v>
                </c:pt>
                <c:pt idx="5">
                  <c:v>-0.07398150310241175</c:v>
                </c:pt>
                <c:pt idx="6">
                  <c:v>-0.060025645947533984</c:v>
                </c:pt>
                <c:pt idx="7">
                  <c:v>-0.06421165247635571</c:v>
                </c:pt>
                <c:pt idx="8">
                  <c:v>-0.12500981678591186</c:v>
                </c:pt>
                <c:pt idx="9">
                  <c:v>-0.14269428572740334</c:v>
                </c:pt>
                <c:pt idx="10">
                  <c:v>-0.09781914237942255</c:v>
                </c:pt>
                <c:pt idx="11">
                  <c:v>-0.062364459470774125</c:v>
                </c:pt>
                <c:pt idx="12">
                  <c:v>-0.1404094595292593</c:v>
                </c:pt>
                <c:pt idx="13">
                  <c:v>-0.14679201419987659</c:v>
                </c:pt>
                <c:pt idx="14">
                  <c:v>-0.13996202890354778</c:v>
                </c:pt>
                <c:pt idx="15">
                  <c:v>-0.11004598052369569</c:v>
                </c:pt>
                <c:pt idx="16">
                  <c:v>-0.05500610142740328</c:v>
                </c:pt>
                <c:pt idx="17">
                  <c:v>-0.04440960329533927</c:v>
                </c:pt>
                <c:pt idx="18">
                  <c:v>-0.056281055227214855</c:v>
                </c:pt>
                <c:pt idx="19">
                  <c:v>-0.07427869749544619</c:v>
                </c:pt>
                <c:pt idx="20">
                  <c:v>0.02172050993164945</c:v>
                </c:pt>
                <c:pt idx="21">
                  <c:v>0.008183596163286955</c:v>
                </c:pt>
                <c:pt idx="22">
                  <c:v>-0.03239410936333373</c:v>
                </c:pt>
                <c:pt idx="23">
                  <c:v>-0.04843671812440163</c:v>
                </c:pt>
                <c:pt idx="24">
                  <c:v>-0.009095202291806812</c:v>
                </c:pt>
                <c:pt idx="25">
                  <c:v>0.02469900866068253</c:v>
                </c:pt>
                <c:pt idx="26">
                  <c:v>0.014541153180448102</c:v>
                </c:pt>
                <c:pt idx="27">
                  <c:v>-0.04336190892379342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1972481"/>
        <c:axId val="65252926"/>
      </c:lineChart>
      <c:catAx>
        <c:axId val="21972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52926"/>
        <c:crosses val="autoZero"/>
        <c:auto val="1"/>
        <c:lblOffset val="100"/>
        <c:noMultiLvlLbl val="0"/>
      </c:catAx>
      <c:valAx>
        <c:axId val="6525292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2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520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1.6422780288433136E-05</c:v>
                </c:pt>
                <c:pt idx="2">
                  <c:v>-0.047909496197558715</c:v>
                </c:pt>
                <c:pt idx="3">
                  <c:v>-0.10258750252145564</c:v>
                </c:pt>
                <c:pt idx="4">
                  <c:v>-0.1157680034260091</c:v>
                </c:pt>
                <c:pt idx="5">
                  <c:v>-0.053749927817136986</c:v>
                </c:pt>
                <c:pt idx="6">
                  <c:v>-0.03928048630032338</c:v>
                </c:pt>
                <c:pt idx="7">
                  <c:v>-0.05467078081148467</c:v>
                </c:pt>
                <c:pt idx="8">
                  <c:v>-0.10228189457189671</c:v>
                </c:pt>
                <c:pt idx="9">
                  <c:v>-0.05810693495099685</c:v>
                </c:pt>
                <c:pt idx="10">
                  <c:v>-0.04024499301682076</c:v>
                </c:pt>
                <c:pt idx="11">
                  <c:v>-0.05727997846893669</c:v>
                </c:pt>
                <c:pt idx="12">
                  <c:v>-0.07206947101148564</c:v>
                </c:pt>
                <c:pt idx="13">
                  <c:v>-0.10971161797306717</c:v>
                </c:pt>
                <c:pt idx="14">
                  <c:v>-0.09667526936941988</c:v>
                </c:pt>
                <c:pt idx="15">
                  <c:v>-0.0834175669661534</c:v>
                </c:pt>
                <c:pt idx="16">
                  <c:v>-0.08728579006011106</c:v>
                </c:pt>
                <c:pt idx="17">
                  <c:v>-0.05603543918612647</c:v>
                </c:pt>
                <c:pt idx="18">
                  <c:v>-0.027062539159691062</c:v>
                </c:pt>
                <c:pt idx="19">
                  <c:v>-0.04085665669886725</c:v>
                </c:pt>
                <c:pt idx="20">
                  <c:v>-0.06116737409458946</c:v>
                </c:pt>
                <c:pt idx="21">
                  <c:v>-0.06455238391683778</c:v>
                </c:pt>
                <c:pt idx="22">
                  <c:v>-0.06559085512480424</c:v>
                </c:pt>
                <c:pt idx="23">
                  <c:v>-0.08420860257005444</c:v>
                </c:pt>
                <c:pt idx="24">
                  <c:v>-0.08129378894487482</c:v>
                </c:pt>
                <c:pt idx="25">
                  <c:v>-0.07940851463332668</c:v>
                </c:pt>
                <c:pt idx="26">
                  <c:v>-0.08966960092330672</c:v>
                </c:pt>
                <c:pt idx="27">
                  <c:v>-0.024342698428185316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1005511"/>
        <c:axId val="6267756"/>
      </c:lineChart>
      <c:catAx>
        <c:axId val="21005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"/>
        <c:crosses val="autoZero"/>
        <c:auto val="1"/>
        <c:lblOffset val="100"/>
        <c:noMultiLvlLbl val="0"/>
      </c:catAx>
      <c:valAx>
        <c:axId val="626775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5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1!$E$1:$E$29</c:f>
              <c:numCache>
                <c:ptCount val="29"/>
                <c:pt idx="0">
                  <c:v>0.037</c:v>
                </c:pt>
                <c:pt idx="1">
                  <c:v>0.06</c:v>
                </c:pt>
                <c:pt idx="2">
                  <c:v>0.095</c:v>
                </c:pt>
                <c:pt idx="3">
                  <c:v>0.08</c:v>
                </c:pt>
                <c:pt idx="4">
                  <c:v>0.042</c:v>
                </c:pt>
                <c:pt idx="5">
                  <c:v>0.087</c:v>
                </c:pt>
                <c:pt idx="6">
                  <c:v>0.11</c:v>
                </c:pt>
                <c:pt idx="7">
                  <c:v>0.106</c:v>
                </c:pt>
                <c:pt idx="8">
                  <c:v>0.097</c:v>
                </c:pt>
                <c:pt idx="9">
                  <c:v>0.091</c:v>
                </c:pt>
                <c:pt idx="10">
                  <c:v>0.069</c:v>
                </c:pt>
                <c:pt idx="11">
                  <c:v>0.095</c:v>
                </c:pt>
                <c:pt idx="12">
                  <c:v>0.107</c:v>
                </c:pt>
                <c:pt idx="13">
                  <c:v>0.068</c:v>
                </c:pt>
                <c:pt idx="14">
                  <c:v>0.058</c:v>
                </c:pt>
                <c:pt idx="15">
                  <c:v>0.106</c:v>
                </c:pt>
                <c:pt idx="16">
                  <c:v>0.153</c:v>
                </c:pt>
                <c:pt idx="17">
                  <c:v>0.132</c:v>
                </c:pt>
                <c:pt idx="18">
                  <c:v>0.134</c:v>
                </c:pt>
                <c:pt idx="19">
                  <c:v>0.155</c:v>
                </c:pt>
                <c:pt idx="20">
                  <c:v>0.157</c:v>
                </c:pt>
                <c:pt idx="21">
                  <c:v>0.145</c:v>
                </c:pt>
                <c:pt idx="22">
                  <c:v>0.122</c:v>
                </c:pt>
                <c:pt idx="23">
                  <c:v>0.138</c:v>
                </c:pt>
                <c:pt idx="24">
                  <c:v>0.215</c:v>
                </c:pt>
                <c:pt idx="25">
                  <c:v>0.254</c:v>
                </c:pt>
                <c:pt idx="26">
                  <c:v>0.228</c:v>
                </c:pt>
                <c:pt idx="27">
                  <c:v>0.143</c:v>
                </c:pt>
                <c:pt idx="28">
                  <c:v>0.065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1!$F$1:$F$29</c:f>
              <c:numCache>
                <c:ptCount val="29"/>
                <c:pt idx="0">
                  <c:v>0.038</c:v>
                </c:pt>
                <c:pt idx="1">
                  <c:v>0.11</c:v>
                </c:pt>
                <c:pt idx="2">
                  <c:v>0.124</c:v>
                </c:pt>
                <c:pt idx="3">
                  <c:v>0.059</c:v>
                </c:pt>
                <c:pt idx="4">
                  <c:v>-0.011</c:v>
                </c:pt>
                <c:pt idx="5">
                  <c:v>-0.01</c:v>
                </c:pt>
                <c:pt idx="6">
                  <c:v>0.015</c:v>
                </c:pt>
                <c:pt idx="7">
                  <c:v>0.034</c:v>
                </c:pt>
                <c:pt idx="8">
                  <c:v>-0.018</c:v>
                </c:pt>
                <c:pt idx="9">
                  <c:v>-0.034</c:v>
                </c:pt>
                <c:pt idx="10">
                  <c:v>0.006</c:v>
                </c:pt>
                <c:pt idx="11">
                  <c:v>0.031</c:v>
                </c:pt>
                <c:pt idx="12">
                  <c:v>0.034</c:v>
                </c:pt>
                <c:pt idx="13">
                  <c:v>0.001</c:v>
                </c:pt>
                <c:pt idx="14">
                  <c:v>-0.005</c:v>
                </c:pt>
                <c:pt idx="15">
                  <c:v>0.004</c:v>
                </c:pt>
                <c:pt idx="16">
                  <c:v>-0.028</c:v>
                </c:pt>
                <c:pt idx="17">
                  <c:v>-0.031</c:v>
                </c:pt>
                <c:pt idx="18">
                  <c:v>-0.045</c:v>
                </c:pt>
                <c:pt idx="19">
                  <c:v>-0.043</c:v>
                </c:pt>
                <c:pt idx="20">
                  <c:v>-0.081</c:v>
                </c:pt>
                <c:pt idx="21">
                  <c:v>-0.059</c:v>
                </c:pt>
                <c:pt idx="22">
                  <c:v>-0.049</c:v>
                </c:pt>
                <c:pt idx="23">
                  <c:v>-0.06</c:v>
                </c:pt>
                <c:pt idx="24">
                  <c:v>-0.092</c:v>
                </c:pt>
                <c:pt idx="25">
                  <c:v>-0.109</c:v>
                </c:pt>
                <c:pt idx="26">
                  <c:v>-0.126</c:v>
                </c:pt>
                <c:pt idx="27">
                  <c:v>-0.121</c:v>
                </c:pt>
                <c:pt idx="28">
                  <c:v>-0.11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1!$G$1:$G$29</c:f>
              <c:numCache>
                <c:ptCount val="29"/>
                <c:pt idx="0">
                  <c:v>0.05303772242470447</c:v>
                </c:pt>
                <c:pt idx="1">
                  <c:v>0.12529964086141668</c:v>
                </c:pt>
                <c:pt idx="2">
                  <c:v>0.15620819440733574</c:v>
                </c:pt>
                <c:pt idx="3">
                  <c:v>0.09940321926376429</c:v>
                </c:pt>
                <c:pt idx="4">
                  <c:v>0.04341658669218482</c:v>
                </c:pt>
                <c:pt idx="5">
                  <c:v>0.0875728268357257</c:v>
                </c:pt>
                <c:pt idx="6">
                  <c:v>0.11101801655587258</c:v>
                </c:pt>
                <c:pt idx="7">
                  <c:v>0.11131936040060597</c:v>
                </c:pt>
                <c:pt idx="8">
                  <c:v>0.09865596788841514</c:v>
                </c:pt>
                <c:pt idx="9">
                  <c:v>0.09714422267947796</c:v>
                </c:pt>
                <c:pt idx="10">
                  <c:v>0.06926037828369118</c:v>
                </c:pt>
                <c:pt idx="11">
                  <c:v>0.09992997548283498</c:v>
                </c:pt>
                <c:pt idx="12">
                  <c:v>0.11227199116431488</c:v>
                </c:pt>
                <c:pt idx="13">
                  <c:v>0.06800735254367722</c:v>
                </c:pt>
                <c:pt idx="14">
                  <c:v>0.05821511831131154</c:v>
                </c:pt>
                <c:pt idx="15">
                  <c:v>0.10607544484940895</c:v>
                </c:pt>
                <c:pt idx="16">
                  <c:v>0.15554099138169333</c:v>
                </c:pt>
                <c:pt idx="17">
                  <c:v>0.13559129765585992</c:v>
                </c:pt>
                <c:pt idx="18">
                  <c:v>0.14135416513141735</c:v>
                </c:pt>
                <c:pt idx="19">
                  <c:v>0.1608539710420604</c:v>
                </c:pt>
                <c:pt idx="20">
                  <c:v>0.17666352198459082</c:v>
                </c:pt>
                <c:pt idx="21">
                  <c:v>0.1565439235486322</c:v>
                </c:pt>
                <c:pt idx="22">
                  <c:v>0.13147243057006286</c:v>
                </c:pt>
                <c:pt idx="23">
                  <c:v>0.15047923444781344</c:v>
                </c:pt>
                <c:pt idx="24">
                  <c:v>0.2338567937862828</c:v>
                </c:pt>
                <c:pt idx="25">
                  <c:v>0.2764000723588907</c:v>
                </c:pt>
                <c:pt idx="26">
                  <c:v>0.2604995201531089</c:v>
                </c:pt>
                <c:pt idx="27">
                  <c:v>0.1873232500251904</c:v>
                </c:pt>
                <c:pt idx="28">
                  <c:v>0.12776932339180638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1!$H$1:$H$29</c:f>
              <c:numCache>
                <c:ptCount val="29"/>
                <c:pt idx="0">
                  <c:v>0.05303772242470447</c:v>
                </c:pt>
                <c:pt idx="1">
                  <c:v>0.05570670817352954</c:v>
                </c:pt>
                <c:pt idx="2">
                  <c:v>0.0583756939223546</c:v>
                </c:pt>
                <c:pt idx="3">
                  <c:v>0.06104467967117967</c:v>
                </c:pt>
                <c:pt idx="4">
                  <c:v>0.06371366542000474</c:v>
                </c:pt>
                <c:pt idx="5">
                  <c:v>0.06638265116882981</c:v>
                </c:pt>
                <c:pt idx="6">
                  <c:v>0.06905163691765487</c:v>
                </c:pt>
                <c:pt idx="7">
                  <c:v>0.07172062266647994</c:v>
                </c:pt>
                <c:pt idx="8">
                  <c:v>0.07438960841530501</c:v>
                </c:pt>
                <c:pt idx="9">
                  <c:v>0.07705859416413008</c:v>
                </c:pt>
                <c:pt idx="10">
                  <c:v>0.07972757991295515</c:v>
                </c:pt>
                <c:pt idx="11">
                  <c:v>0.08239656566178022</c:v>
                </c:pt>
                <c:pt idx="12">
                  <c:v>0.08506555141060529</c:v>
                </c:pt>
                <c:pt idx="13">
                  <c:v>0.08773453715943036</c:v>
                </c:pt>
                <c:pt idx="14">
                  <c:v>0.09040352290825543</c:v>
                </c:pt>
                <c:pt idx="15">
                  <c:v>0.09307250865708049</c:v>
                </c:pt>
                <c:pt idx="16">
                  <c:v>0.09574149440590556</c:v>
                </c:pt>
                <c:pt idx="17">
                  <c:v>0.09841048015473063</c:v>
                </c:pt>
                <c:pt idx="18">
                  <c:v>0.10107946590355568</c:v>
                </c:pt>
                <c:pt idx="19">
                  <c:v>0.10374845165238075</c:v>
                </c:pt>
                <c:pt idx="20">
                  <c:v>0.10641743740120582</c:v>
                </c:pt>
                <c:pt idx="21">
                  <c:v>0.10908642315003089</c:v>
                </c:pt>
                <c:pt idx="22">
                  <c:v>0.11175540889885596</c:v>
                </c:pt>
                <c:pt idx="23">
                  <c:v>0.11442439464768103</c:v>
                </c:pt>
                <c:pt idx="24">
                  <c:v>0.1170933803965061</c:v>
                </c:pt>
                <c:pt idx="25">
                  <c:v>0.11976236614533117</c:v>
                </c:pt>
                <c:pt idx="26">
                  <c:v>0.12243135189415624</c:v>
                </c:pt>
                <c:pt idx="27">
                  <c:v>0.1251003376429813</c:v>
                </c:pt>
                <c:pt idx="28">
                  <c:v>0.12776932339180638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1!$J$1:$J$29</c:f>
              <c:numCache>
                <c:ptCount val="29"/>
                <c:pt idx="0">
                  <c:v>0.037</c:v>
                </c:pt>
                <c:pt idx="1">
                  <c:v>0.038</c:v>
                </c:pt>
                <c:pt idx="2">
                  <c:v>0.039</c:v>
                </c:pt>
                <c:pt idx="3">
                  <c:v>0.04</c:v>
                </c:pt>
                <c:pt idx="4">
                  <c:v>0.041</c:v>
                </c:pt>
                <c:pt idx="5">
                  <c:v>0.041999999999999996</c:v>
                </c:pt>
                <c:pt idx="6">
                  <c:v>0.043</c:v>
                </c:pt>
                <c:pt idx="7">
                  <c:v>0.044</c:v>
                </c:pt>
                <c:pt idx="8">
                  <c:v>0.045</c:v>
                </c:pt>
                <c:pt idx="9">
                  <c:v>0.046</c:v>
                </c:pt>
                <c:pt idx="10">
                  <c:v>0.047</c:v>
                </c:pt>
                <c:pt idx="11">
                  <c:v>0.048</c:v>
                </c:pt>
                <c:pt idx="12">
                  <c:v>0.049</c:v>
                </c:pt>
                <c:pt idx="13">
                  <c:v>0.05</c:v>
                </c:pt>
                <c:pt idx="14">
                  <c:v>0.051000000000000004</c:v>
                </c:pt>
                <c:pt idx="15">
                  <c:v>0.052000000000000005</c:v>
                </c:pt>
                <c:pt idx="16">
                  <c:v>0.053000000000000005</c:v>
                </c:pt>
                <c:pt idx="17">
                  <c:v>0.054000000000000006</c:v>
                </c:pt>
                <c:pt idx="18">
                  <c:v>0.05500000000000001</c:v>
                </c:pt>
                <c:pt idx="19">
                  <c:v>0.056</c:v>
                </c:pt>
                <c:pt idx="20">
                  <c:v>0.057</c:v>
                </c:pt>
                <c:pt idx="21">
                  <c:v>0.058</c:v>
                </c:pt>
                <c:pt idx="22">
                  <c:v>0.059000000000000004</c:v>
                </c:pt>
                <c:pt idx="23">
                  <c:v>0.060000000000000005</c:v>
                </c:pt>
                <c:pt idx="24">
                  <c:v>0.061000000000000006</c:v>
                </c:pt>
                <c:pt idx="25">
                  <c:v>0.062</c:v>
                </c:pt>
                <c:pt idx="26">
                  <c:v>0.063</c:v>
                </c:pt>
                <c:pt idx="27">
                  <c:v>0.064</c:v>
                </c:pt>
                <c:pt idx="28">
                  <c:v>0.065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1!$L$1:$L$29</c:f>
              <c:numCache>
                <c:ptCount val="29"/>
                <c:pt idx="0">
                  <c:v>0.038</c:v>
                </c:pt>
                <c:pt idx="1">
                  <c:v>0.03271428571428572</c:v>
                </c:pt>
                <c:pt idx="2">
                  <c:v>0.027428571428571427</c:v>
                </c:pt>
                <c:pt idx="3">
                  <c:v>0.022142857142857145</c:v>
                </c:pt>
                <c:pt idx="4">
                  <c:v>0.01685714285714286</c:v>
                </c:pt>
                <c:pt idx="5">
                  <c:v>0.011571428571428573</c:v>
                </c:pt>
                <c:pt idx="6">
                  <c:v>0.00628571428571429</c:v>
                </c:pt>
                <c:pt idx="7">
                  <c:v>0.0010000000000000009</c:v>
                </c:pt>
                <c:pt idx="8">
                  <c:v>-0.004285714285714282</c:v>
                </c:pt>
                <c:pt idx="9">
                  <c:v>-0.009571428571428564</c:v>
                </c:pt>
                <c:pt idx="10">
                  <c:v>-0.014857142857142853</c:v>
                </c:pt>
                <c:pt idx="11">
                  <c:v>-0.020142857142857136</c:v>
                </c:pt>
                <c:pt idx="12">
                  <c:v>-0.02542857142857142</c:v>
                </c:pt>
                <c:pt idx="13">
                  <c:v>-0.0307142857142857</c:v>
                </c:pt>
                <c:pt idx="14">
                  <c:v>-0.036</c:v>
                </c:pt>
                <c:pt idx="15">
                  <c:v>-0.04128571428571428</c:v>
                </c:pt>
                <c:pt idx="16">
                  <c:v>-0.04657142857142856</c:v>
                </c:pt>
                <c:pt idx="17">
                  <c:v>-0.051857142857142845</c:v>
                </c:pt>
                <c:pt idx="18">
                  <c:v>-0.05714285714285713</c:v>
                </c:pt>
                <c:pt idx="19">
                  <c:v>-0.062428571428571424</c:v>
                </c:pt>
                <c:pt idx="20">
                  <c:v>-0.0677142857142857</c:v>
                </c:pt>
                <c:pt idx="21">
                  <c:v>-0.07299999999999998</c:v>
                </c:pt>
                <c:pt idx="22">
                  <c:v>-0.07828571428571426</c:v>
                </c:pt>
                <c:pt idx="23">
                  <c:v>-0.08357142857142855</c:v>
                </c:pt>
                <c:pt idx="24">
                  <c:v>-0.08885714285714283</c:v>
                </c:pt>
                <c:pt idx="25">
                  <c:v>-0.09414285714285711</c:v>
                </c:pt>
                <c:pt idx="26">
                  <c:v>-0.0994285714285714</c:v>
                </c:pt>
                <c:pt idx="27">
                  <c:v>-0.1047142857142857</c:v>
                </c:pt>
                <c:pt idx="28">
                  <c:v>-0.10999999999999999</c:v>
                </c:pt>
              </c:numCache>
            </c:numRef>
          </c:val>
          <c:smooth val="0"/>
        </c:ser>
        <c:marker val="1"/>
        <c:axId val="664347"/>
        <c:axId val="40525168"/>
      </c:lineChart>
      <c:catAx>
        <c:axId val="66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25168"/>
        <c:crosses val="autoZero"/>
        <c:auto val="1"/>
        <c:lblOffset val="100"/>
        <c:noMultiLvlLbl val="0"/>
      </c:catAx>
      <c:valAx>
        <c:axId val="4052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47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type 2 all straws radius vs.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"/>
          <c:w val="0.69725"/>
          <c:h val="0.7642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0.06959293268788713</c:v>
                </c:pt>
                <c:pt idx="2">
                  <c:v>0.09783250048498114</c:v>
                </c:pt>
                <c:pt idx="3">
                  <c:v>0.03835853959258462</c:v>
                </c:pt>
                <c:pt idx="4">
                  <c:v>-0.02029707872781992</c:v>
                </c:pt>
                <c:pt idx="5">
                  <c:v>0.02119017566689589</c:v>
                </c:pt>
                <c:pt idx="6">
                  <c:v>0.04196637963821771</c:v>
                </c:pt>
                <c:pt idx="7">
                  <c:v>0.03959873773412603</c:v>
                </c:pt>
                <c:pt idx="8">
                  <c:v>0.024266359473110136</c:v>
                </c:pt>
                <c:pt idx="9">
                  <c:v>0.020085628515347884</c:v>
                </c:pt>
                <c:pt idx="10">
                  <c:v>-0.01046720162926397</c:v>
                </c:pt>
                <c:pt idx="11">
                  <c:v>0.017533409821054766</c:v>
                </c:pt>
                <c:pt idx="12">
                  <c:v>0.027206439753709594</c:v>
                </c:pt>
                <c:pt idx="13">
                  <c:v>-0.019727184615753138</c:v>
                </c:pt>
                <c:pt idx="14">
                  <c:v>-0.03218840459694389</c:v>
                </c:pt>
                <c:pt idx="15">
                  <c:v>0.013002936192328465</c:v>
                </c:pt>
                <c:pt idx="16">
                  <c:v>0.05979949697578778</c:v>
                </c:pt>
                <c:pt idx="17">
                  <c:v>0.037180817501129296</c:v>
                </c:pt>
                <c:pt idx="18">
                  <c:v>0.04027469922786167</c:v>
                </c:pt>
                <c:pt idx="19">
                  <c:v>0.05710551938967964</c:v>
                </c:pt>
                <c:pt idx="20">
                  <c:v>0.070246084583385</c:v>
                </c:pt>
                <c:pt idx="21">
                  <c:v>0.047457500398601304</c:v>
                </c:pt>
                <c:pt idx="22">
                  <c:v>0.019717021671206897</c:v>
                </c:pt>
                <c:pt idx="23">
                  <c:v>0.03605483980013241</c:v>
                </c:pt>
                <c:pt idx="24">
                  <c:v>0.1167634133897767</c:v>
                </c:pt>
                <c:pt idx="25">
                  <c:v>0.15663770621355952</c:v>
                </c:pt>
                <c:pt idx="26">
                  <c:v>0.13806816825895266</c:v>
                </c:pt>
                <c:pt idx="27">
                  <c:v>0.06222291238220909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-0.06177940679262123</c:v>
                </c:pt>
                <c:pt idx="2">
                  <c:v>-0.036404125240868744</c:v>
                </c:pt>
                <c:pt idx="3">
                  <c:v>-0.06725752510089691</c:v>
                </c:pt>
                <c:pt idx="4">
                  <c:v>-0.044693424349771055</c:v>
                </c:pt>
                <c:pt idx="5">
                  <c:v>-0.049923230973407874</c:v>
                </c:pt>
                <c:pt idx="6">
                  <c:v>-0.06071276931075417</c:v>
                </c:pt>
                <c:pt idx="7">
                  <c:v>-0.053959079591675826</c:v>
                </c:pt>
                <c:pt idx="8">
                  <c:v>-0.05784823929180127</c:v>
                </c:pt>
                <c:pt idx="9">
                  <c:v>-0.060927782424034946</c:v>
                </c:pt>
                <c:pt idx="10">
                  <c:v>-0.029740872524855376</c:v>
                </c:pt>
                <c:pt idx="11">
                  <c:v>-0.009489490338440154</c:v>
                </c:pt>
                <c:pt idx="12">
                  <c:v>-0.022149420327909952</c:v>
                </c:pt>
                <c:pt idx="13">
                  <c:v>-0.0700920526046295</c:v>
                </c:pt>
                <c:pt idx="14">
                  <c:v>-0.077708673420252</c:v>
                </c:pt>
                <c:pt idx="15">
                  <c:v>-0.02361999121093969</c:v>
                </c:pt>
                <c:pt idx="16">
                  <c:v>0.04169638893802986</c:v>
                </c:pt>
                <c:pt idx="17">
                  <c:v>0.03516804270949128</c:v>
                </c:pt>
                <c:pt idx="18">
                  <c:v>0.0036714797520137205</c:v>
                </c:pt>
                <c:pt idx="19">
                  <c:v>0.00949767935563621</c:v>
                </c:pt>
                <c:pt idx="20">
                  <c:v>0.02642436869096479</c:v>
                </c:pt>
                <c:pt idx="21">
                  <c:v>0.02498125253080158</c:v>
                </c:pt>
                <c:pt idx="22">
                  <c:v>-0.008897792803957957</c:v>
                </c:pt>
                <c:pt idx="23">
                  <c:v>-0.005322833985963074</c:v>
                </c:pt>
                <c:pt idx="24">
                  <c:v>0.05303078854060929</c:v>
                </c:pt>
                <c:pt idx="25">
                  <c:v>0.11608531332797309</c:v>
                </c:pt>
                <c:pt idx="26">
                  <c:v>0.11503673777342402</c:v>
                </c:pt>
                <c:pt idx="27">
                  <c:v>0.05865359825651849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-0.002876785198452886</c:v>
                </c:pt>
                <c:pt idx="2">
                  <c:v>0.0019744004253374747</c:v>
                </c:pt>
                <c:pt idx="3">
                  <c:v>-0.006950368703173143</c:v>
                </c:pt>
                <c:pt idx="4">
                  <c:v>-0.009851129866774985</c:v>
                </c:pt>
                <c:pt idx="5">
                  <c:v>0.034161393145783536</c:v>
                </c:pt>
                <c:pt idx="6">
                  <c:v>0.05645616371075762</c:v>
                </c:pt>
                <c:pt idx="7">
                  <c:v>0.041988396036820474</c:v>
                </c:pt>
                <c:pt idx="8">
                  <c:v>-0.004394507512553131</c:v>
                </c:pt>
                <c:pt idx="9">
                  <c:v>-0.06269912215045656</c:v>
                </c:pt>
                <c:pt idx="10">
                  <c:v>-0.06527172990611824</c:v>
                </c:pt>
                <c:pt idx="11">
                  <c:v>-0.06689912966542927</c:v>
                </c:pt>
                <c:pt idx="12">
                  <c:v>-0.07949118896495327</c:v>
                </c:pt>
                <c:pt idx="13">
                  <c:v>-0.08193753120145565</c:v>
                </c:pt>
                <c:pt idx="14">
                  <c:v>-0.05019316364717464</c:v>
                </c:pt>
                <c:pt idx="15">
                  <c:v>0.004816411966893794</c:v>
                </c:pt>
                <c:pt idx="16">
                  <c:v>-0.00421581824080923</c:v>
                </c:pt>
                <c:pt idx="17">
                  <c:v>-0.033009680361727384</c:v>
                </c:pt>
                <c:pt idx="18">
                  <c:v>-0.03168170828123091</c:v>
                </c:pt>
                <c:pt idx="19">
                  <c:v>-0.04142102724098179</c:v>
                </c:pt>
                <c:pt idx="20">
                  <c:v>-0.021089451865978166</c:v>
                </c:pt>
                <c:pt idx="21">
                  <c:v>-0.023591519728398125</c:v>
                </c:pt>
                <c:pt idx="22">
                  <c:v>-0.032716691073142484</c:v>
                </c:pt>
                <c:pt idx="23">
                  <c:v>0.00452626925933685</c:v>
                </c:pt>
                <c:pt idx="24">
                  <c:v>0.013557498949901901</c:v>
                </c:pt>
                <c:pt idx="25">
                  <c:v>0.028726387917439727</c:v>
                </c:pt>
                <c:pt idx="26">
                  <c:v>0.04151713841995494</c:v>
                </c:pt>
                <c:pt idx="27">
                  <c:v>0.028132856518937613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0.06565558882298961</c:v>
                </c:pt>
                <c:pt idx="2">
                  <c:v>0.07983670803781336</c:v>
                </c:pt>
                <c:pt idx="3">
                  <c:v>0.07940830175844757</c:v>
                </c:pt>
                <c:pt idx="4">
                  <c:v>0.03494774010614436</c:v>
                </c:pt>
                <c:pt idx="5">
                  <c:v>0.04274410415935649</c:v>
                </c:pt>
                <c:pt idx="6">
                  <c:v>0.04627794486980024</c:v>
                </c:pt>
                <c:pt idx="7">
                  <c:v>-0.005130795404965603</c:v>
                </c:pt>
                <c:pt idx="8">
                  <c:v>-0.043598227802362124</c:v>
                </c:pt>
                <c:pt idx="9">
                  <c:v>-0.04344157573511358</c:v>
                </c:pt>
                <c:pt idx="10">
                  <c:v>-0.01116849482043683</c:v>
                </c:pt>
                <c:pt idx="11">
                  <c:v>0.00010903969714161355</c:v>
                </c:pt>
                <c:pt idx="12">
                  <c:v>-0.008866518764865668</c:v>
                </c:pt>
                <c:pt idx="13">
                  <c:v>-0.05698008909040094</c:v>
                </c:pt>
                <c:pt idx="14">
                  <c:v>-0.01848670453841013</c:v>
                </c:pt>
                <c:pt idx="15">
                  <c:v>0.03181207007475502</c:v>
                </c:pt>
                <c:pt idx="16">
                  <c:v>0.05091352610488352</c:v>
                </c:pt>
                <c:pt idx="17">
                  <c:v>0.07692457995250099</c:v>
                </c:pt>
                <c:pt idx="18">
                  <c:v>0.0045873333775186265</c:v>
                </c:pt>
                <c:pt idx="19">
                  <c:v>-0.00215644977764691</c:v>
                </c:pt>
                <c:pt idx="20">
                  <c:v>0.08213087571893465</c:v>
                </c:pt>
                <c:pt idx="21">
                  <c:v>0.059851296511789095</c:v>
                </c:pt>
                <c:pt idx="22">
                  <c:v>0.034268551355912</c:v>
                </c:pt>
                <c:pt idx="23">
                  <c:v>0.02016749595829455</c:v>
                </c:pt>
                <c:pt idx="24">
                  <c:v>0.008940711845895899</c:v>
                </c:pt>
                <c:pt idx="25">
                  <c:v>0.028840210506922703</c:v>
                </c:pt>
                <c:pt idx="26">
                  <c:v>0.045815025484406274</c:v>
                </c:pt>
                <c:pt idx="27">
                  <c:v>0.06583067607950585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-0.015881667300519306</c:v>
                </c:pt>
                <c:pt idx="2">
                  <c:v>-0.004226028175786711</c:v>
                </c:pt>
                <c:pt idx="3">
                  <c:v>0.006067873648267774</c:v>
                </c:pt>
                <c:pt idx="4">
                  <c:v>-0.06985191954436597</c:v>
                </c:pt>
                <c:pt idx="5">
                  <c:v>-0.08005818527063799</c:v>
                </c:pt>
                <c:pt idx="6">
                  <c:v>-0.08656441175187879</c:v>
                </c:pt>
                <c:pt idx="7">
                  <c:v>-0.08554818659557797</c:v>
                </c:pt>
                <c:pt idx="8">
                  <c:v>-0.0613362060610063</c:v>
                </c:pt>
                <c:pt idx="9">
                  <c:v>-0.05391172728615771</c:v>
                </c:pt>
                <c:pt idx="10">
                  <c:v>-0.03546613079912256</c:v>
                </c:pt>
                <c:pt idx="11">
                  <c:v>-0.04262625175704368</c:v>
                </c:pt>
                <c:pt idx="12">
                  <c:v>-0.05877667779698262</c:v>
                </c:pt>
                <c:pt idx="13">
                  <c:v>-0.07889321787296988</c:v>
                </c:pt>
                <c:pt idx="14">
                  <c:v>-0.07989689127168925</c:v>
                </c:pt>
                <c:pt idx="15">
                  <c:v>-0.06733636271328332</c:v>
                </c:pt>
                <c:pt idx="16">
                  <c:v>-0.05788331397714201</c:v>
                </c:pt>
                <c:pt idx="17">
                  <c:v>-0.06214164009600111</c:v>
                </c:pt>
                <c:pt idx="18">
                  <c:v>-0.022168081501912136</c:v>
                </c:pt>
                <c:pt idx="19">
                  <c:v>-0.001401403087199618</c:v>
                </c:pt>
                <c:pt idx="20">
                  <c:v>-0.0069316163494840405</c:v>
                </c:pt>
                <c:pt idx="21">
                  <c:v>0.013617897475107846</c:v>
                </c:pt>
                <c:pt idx="22">
                  <c:v>0.009253012636467647</c:v>
                </c:pt>
                <c:pt idx="23">
                  <c:v>-0.032576608482464464</c:v>
                </c:pt>
                <c:pt idx="24">
                  <c:v>-0.031183775777992813</c:v>
                </c:pt>
                <c:pt idx="25">
                  <c:v>-0.014111065803930387</c:v>
                </c:pt>
                <c:pt idx="26">
                  <c:v>-0.027577129153520598</c:v>
                </c:pt>
                <c:pt idx="27">
                  <c:v>-0.04173226289688249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0.028111475540235437</c:v>
                </c:pt>
                <c:pt idx="2">
                  <c:v>-0.006321276919299845</c:v>
                </c:pt>
                <c:pt idx="3">
                  <c:v>-0.06925478088739348</c:v>
                </c:pt>
                <c:pt idx="4">
                  <c:v>-0.1387281731704304</c:v>
                </c:pt>
                <c:pt idx="5">
                  <c:v>-0.12561216692927302</c:v>
                </c:pt>
                <c:pt idx="6">
                  <c:v>-0.07752581212458073</c:v>
                </c:pt>
                <c:pt idx="7">
                  <c:v>-0.08129542437829759</c:v>
                </c:pt>
                <c:pt idx="8">
                  <c:v>-0.09546395540071459</c:v>
                </c:pt>
                <c:pt idx="9">
                  <c:v>-0.1555841136122719</c:v>
                </c:pt>
                <c:pt idx="10">
                  <c:v>-0.11873153848753393</c:v>
                </c:pt>
                <c:pt idx="11">
                  <c:v>-0.08671010614856459</c:v>
                </c:pt>
                <c:pt idx="12">
                  <c:v>-0.10824045588051462</c:v>
                </c:pt>
                <c:pt idx="13">
                  <c:v>-0.13431672461098693</c:v>
                </c:pt>
                <c:pt idx="14">
                  <c:v>-0.09081846343817762</c:v>
                </c:pt>
                <c:pt idx="15">
                  <c:v>-0.04775852579432109</c:v>
                </c:pt>
                <c:pt idx="16">
                  <c:v>-0.03698138712359651</c:v>
                </c:pt>
                <c:pt idx="17">
                  <c:v>-0.1048096524540431</c:v>
                </c:pt>
                <c:pt idx="18">
                  <c:v>-0.051278829920802294</c:v>
                </c:pt>
                <c:pt idx="19">
                  <c:v>-0.07805043795212258</c:v>
                </c:pt>
                <c:pt idx="20">
                  <c:v>-0.022356830957766652</c:v>
                </c:pt>
                <c:pt idx="21">
                  <c:v>-0.05318505364552192</c:v>
                </c:pt>
                <c:pt idx="22">
                  <c:v>-0.04650403735004164</c:v>
                </c:pt>
                <c:pt idx="23">
                  <c:v>-0.03403280101469371</c:v>
                </c:pt>
                <c:pt idx="24">
                  <c:v>-0.041561664698479245</c:v>
                </c:pt>
                <c:pt idx="25">
                  <c:v>0.034265796993438194</c:v>
                </c:pt>
                <c:pt idx="26">
                  <c:v>0.03251347342954418</c:v>
                </c:pt>
                <c:pt idx="27">
                  <c:v>0.029563642906966253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0.07934397269701313</c:v>
                </c:pt>
                <c:pt idx="2">
                  <c:v>0.09282602314875699</c:v>
                </c:pt>
                <c:pt idx="3">
                  <c:v>0.07260671312564007</c:v>
                </c:pt>
                <c:pt idx="4">
                  <c:v>0.04168794293043797</c:v>
                </c:pt>
                <c:pt idx="5">
                  <c:v>0.0935431133442535</c:v>
                </c:pt>
                <c:pt idx="6">
                  <c:v>0.09385908055826492</c:v>
                </c:pt>
                <c:pt idx="7">
                  <c:v>0.06062252389737517</c:v>
                </c:pt>
                <c:pt idx="8">
                  <c:v>0.012987558949465267</c:v>
                </c:pt>
                <c:pt idx="9">
                  <c:v>-0.007961284945085134</c:v>
                </c:pt>
                <c:pt idx="10">
                  <c:v>0.011826532332381665</c:v>
                </c:pt>
                <c:pt idx="11">
                  <c:v>0.02975169249966142</c:v>
                </c:pt>
                <c:pt idx="12">
                  <c:v>0.0022624367415945423</c:v>
                </c:pt>
                <c:pt idx="13">
                  <c:v>-0.04119662580253507</c:v>
                </c:pt>
                <c:pt idx="14">
                  <c:v>-0.02546177238211643</c:v>
                </c:pt>
                <c:pt idx="15">
                  <c:v>0.06947495370315397</c:v>
                </c:pt>
                <c:pt idx="16">
                  <c:v>0.0837279716233656</c:v>
                </c:pt>
                <c:pt idx="17">
                  <c:v>0.07034331048609369</c:v>
                </c:pt>
                <c:pt idx="18">
                  <c:v>0.04786538583757277</c:v>
                </c:pt>
                <c:pt idx="19">
                  <c:v>0.07512227433244378</c:v>
                </c:pt>
                <c:pt idx="20">
                  <c:v>0.08130534955672333</c:v>
                </c:pt>
                <c:pt idx="21">
                  <c:v>0.10506710276482291</c:v>
                </c:pt>
                <c:pt idx="22">
                  <c:v>0.07316736477340866</c:v>
                </c:pt>
                <c:pt idx="23">
                  <c:v>0.023735440854896567</c:v>
                </c:pt>
                <c:pt idx="24">
                  <c:v>0.048845134406641094</c:v>
                </c:pt>
                <c:pt idx="25">
                  <c:v>0.1292802015204841</c:v>
                </c:pt>
                <c:pt idx="26">
                  <c:v>0.1559557625793302</c:v>
                </c:pt>
                <c:pt idx="27">
                  <c:v>0.05539103671352626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0.015614229011781167</c:v>
                </c:pt>
                <c:pt idx="2">
                  <c:v>-0.0075497342833711345</c:v>
                </c:pt>
                <c:pt idx="3">
                  <c:v>-0.03283735598304738</c:v>
                </c:pt>
                <c:pt idx="4">
                  <c:v>-0.13019235788384473</c:v>
                </c:pt>
                <c:pt idx="5">
                  <c:v>-0.07398150310241175</c:v>
                </c:pt>
                <c:pt idx="6">
                  <c:v>-0.060025645947533984</c:v>
                </c:pt>
                <c:pt idx="7">
                  <c:v>-0.06421165247635571</c:v>
                </c:pt>
                <c:pt idx="8">
                  <c:v>-0.12500981678591186</c:v>
                </c:pt>
                <c:pt idx="9">
                  <c:v>-0.14269428572740334</c:v>
                </c:pt>
                <c:pt idx="10">
                  <c:v>-0.09781914237942255</c:v>
                </c:pt>
                <c:pt idx="11">
                  <c:v>-0.062364459470774125</c:v>
                </c:pt>
                <c:pt idx="12">
                  <c:v>-0.1404094595292593</c:v>
                </c:pt>
                <c:pt idx="13">
                  <c:v>-0.14679201419987659</c:v>
                </c:pt>
                <c:pt idx="14">
                  <c:v>-0.13996202890354778</c:v>
                </c:pt>
                <c:pt idx="15">
                  <c:v>-0.11004598052369569</c:v>
                </c:pt>
                <c:pt idx="16">
                  <c:v>-0.05500610142740328</c:v>
                </c:pt>
                <c:pt idx="17">
                  <c:v>-0.04440960329533927</c:v>
                </c:pt>
                <c:pt idx="18">
                  <c:v>-0.056281055227214855</c:v>
                </c:pt>
                <c:pt idx="19">
                  <c:v>-0.07427869749544619</c:v>
                </c:pt>
                <c:pt idx="20">
                  <c:v>0.02172050993164945</c:v>
                </c:pt>
                <c:pt idx="21">
                  <c:v>0.008183596163286955</c:v>
                </c:pt>
                <c:pt idx="22">
                  <c:v>-0.03239410936333373</c:v>
                </c:pt>
                <c:pt idx="23">
                  <c:v>-0.04843671812440163</c:v>
                </c:pt>
                <c:pt idx="24">
                  <c:v>-0.009095202291806812</c:v>
                </c:pt>
                <c:pt idx="25">
                  <c:v>0.02469900866068253</c:v>
                </c:pt>
                <c:pt idx="26">
                  <c:v>0.014541153180448102</c:v>
                </c:pt>
                <c:pt idx="27">
                  <c:v>-0.04336190892379342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1.6422780288433136E-05</c:v>
                </c:pt>
                <c:pt idx="2">
                  <c:v>-0.047909496197558715</c:v>
                </c:pt>
                <c:pt idx="3">
                  <c:v>-0.10258750252145564</c:v>
                </c:pt>
                <c:pt idx="4">
                  <c:v>-0.1157680034260091</c:v>
                </c:pt>
                <c:pt idx="5">
                  <c:v>-0.053749927817136986</c:v>
                </c:pt>
                <c:pt idx="6">
                  <c:v>-0.03928048630032338</c:v>
                </c:pt>
                <c:pt idx="7">
                  <c:v>-0.05467078081148467</c:v>
                </c:pt>
                <c:pt idx="8">
                  <c:v>-0.10228189457189671</c:v>
                </c:pt>
                <c:pt idx="9">
                  <c:v>-0.05810693495099685</c:v>
                </c:pt>
                <c:pt idx="10">
                  <c:v>-0.04024499301682076</c:v>
                </c:pt>
                <c:pt idx="11">
                  <c:v>-0.05727997846893669</c:v>
                </c:pt>
                <c:pt idx="12">
                  <c:v>-0.07206947101148564</c:v>
                </c:pt>
                <c:pt idx="13">
                  <c:v>-0.10971161797306717</c:v>
                </c:pt>
                <c:pt idx="14">
                  <c:v>-0.09667526936941988</c:v>
                </c:pt>
                <c:pt idx="15">
                  <c:v>-0.0834175669661534</c:v>
                </c:pt>
                <c:pt idx="16">
                  <c:v>-0.08728579006011106</c:v>
                </c:pt>
                <c:pt idx="17">
                  <c:v>-0.05603543918612647</c:v>
                </c:pt>
                <c:pt idx="18">
                  <c:v>-0.027062539159691062</c:v>
                </c:pt>
                <c:pt idx="19">
                  <c:v>-0.04085665669886725</c:v>
                </c:pt>
                <c:pt idx="20">
                  <c:v>-0.06116737409458946</c:v>
                </c:pt>
                <c:pt idx="21">
                  <c:v>-0.06455238391683778</c:v>
                </c:pt>
                <c:pt idx="22">
                  <c:v>-0.06559085512480424</c:v>
                </c:pt>
                <c:pt idx="23">
                  <c:v>-0.08420860257005444</c:v>
                </c:pt>
                <c:pt idx="24">
                  <c:v>-0.08129378894487482</c:v>
                </c:pt>
                <c:pt idx="25">
                  <c:v>-0.07940851463332668</c:v>
                </c:pt>
                <c:pt idx="26">
                  <c:v>-0.08966960092330672</c:v>
                </c:pt>
                <c:pt idx="27">
                  <c:v>-0.024342698428185316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0"/>
            <c:dispRSqr val="0"/>
          </c:trendline>
          <c:trendline>
            <c:trendlineType val="poly"/>
            <c:order val="5"/>
            <c:dispEq val="0"/>
            <c:dispRSqr val="0"/>
          </c:trendline>
          <c:val>
            <c:numRef>
              <c:f>Summary!$J$1:$J$29</c:f>
              <c:numCache/>
            </c:numRef>
          </c:val>
          <c:smooth val="1"/>
        </c:ser>
        <c:marker val="1"/>
        <c:axId val="46788797"/>
        <c:axId val="35544330"/>
      </c:lineChart>
      <c:catAx>
        <c:axId val="4678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in straw position - 5cm / increment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4330"/>
        <c:crosses val="autoZero"/>
        <c:auto val="1"/>
        <c:lblOffset val="100"/>
        <c:noMultiLvlLbl val="0"/>
      </c:catAx>
      <c:valAx>
        <c:axId val="35544330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radius from center line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8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0.06959293268788713</c:v>
                </c:pt>
                <c:pt idx="2">
                  <c:v>0.09783250048498114</c:v>
                </c:pt>
                <c:pt idx="3">
                  <c:v>0.03835853959258462</c:v>
                </c:pt>
                <c:pt idx="4">
                  <c:v>-0.02029707872781992</c:v>
                </c:pt>
                <c:pt idx="5">
                  <c:v>0.02119017566689589</c:v>
                </c:pt>
                <c:pt idx="6">
                  <c:v>0.04196637963821771</c:v>
                </c:pt>
                <c:pt idx="7">
                  <c:v>0.03959873773412603</c:v>
                </c:pt>
                <c:pt idx="8">
                  <c:v>0.024266359473110136</c:v>
                </c:pt>
                <c:pt idx="9">
                  <c:v>0.020085628515347884</c:v>
                </c:pt>
                <c:pt idx="10">
                  <c:v>-0.01046720162926397</c:v>
                </c:pt>
                <c:pt idx="11">
                  <c:v>0.017533409821054766</c:v>
                </c:pt>
                <c:pt idx="12">
                  <c:v>0.027206439753709594</c:v>
                </c:pt>
                <c:pt idx="13">
                  <c:v>-0.019727184615753138</c:v>
                </c:pt>
                <c:pt idx="14">
                  <c:v>-0.03218840459694389</c:v>
                </c:pt>
                <c:pt idx="15">
                  <c:v>0.013002936192328465</c:v>
                </c:pt>
                <c:pt idx="16">
                  <c:v>0.05979949697578778</c:v>
                </c:pt>
                <c:pt idx="17">
                  <c:v>0.037180817501129296</c:v>
                </c:pt>
                <c:pt idx="18">
                  <c:v>0.04027469922786167</c:v>
                </c:pt>
                <c:pt idx="19">
                  <c:v>0.05710551938967964</c:v>
                </c:pt>
                <c:pt idx="20">
                  <c:v>0.070246084583385</c:v>
                </c:pt>
                <c:pt idx="21">
                  <c:v>0.047457500398601304</c:v>
                </c:pt>
                <c:pt idx="22">
                  <c:v>0.019717021671206897</c:v>
                </c:pt>
                <c:pt idx="23">
                  <c:v>0.03605483980013241</c:v>
                </c:pt>
                <c:pt idx="24">
                  <c:v>0.1167634133897767</c:v>
                </c:pt>
                <c:pt idx="25">
                  <c:v>0.15663770621355952</c:v>
                </c:pt>
                <c:pt idx="26">
                  <c:v>0.13806816825895266</c:v>
                </c:pt>
                <c:pt idx="27">
                  <c:v>0.06222291238220909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1!$K$1:$K$29</c:f>
              <c:numCache>
                <c:ptCount val="29"/>
                <c:pt idx="0">
                  <c:v>0</c:v>
                </c:pt>
                <c:pt idx="1">
                  <c:v>0.022</c:v>
                </c:pt>
                <c:pt idx="2">
                  <c:v>0.056</c:v>
                </c:pt>
                <c:pt idx="3">
                  <c:v>0.04</c:v>
                </c:pt>
                <c:pt idx="4">
                  <c:v>0.0010000000000000009</c:v>
                </c:pt>
                <c:pt idx="5">
                  <c:v>0.045</c:v>
                </c:pt>
                <c:pt idx="6">
                  <c:v>0.067</c:v>
                </c:pt>
                <c:pt idx="7">
                  <c:v>0.062</c:v>
                </c:pt>
                <c:pt idx="8">
                  <c:v>0.052000000000000005</c:v>
                </c:pt>
                <c:pt idx="9">
                  <c:v>0.045</c:v>
                </c:pt>
                <c:pt idx="10">
                  <c:v>0.022000000000000006</c:v>
                </c:pt>
                <c:pt idx="11">
                  <c:v>0.047</c:v>
                </c:pt>
                <c:pt idx="12">
                  <c:v>0.057999999999999996</c:v>
                </c:pt>
                <c:pt idx="13">
                  <c:v>0.018000000000000002</c:v>
                </c:pt>
                <c:pt idx="14">
                  <c:v>0.006999999999999999</c:v>
                </c:pt>
                <c:pt idx="15">
                  <c:v>0.05399999999999999</c:v>
                </c:pt>
                <c:pt idx="16">
                  <c:v>0.09999999999999999</c:v>
                </c:pt>
                <c:pt idx="17">
                  <c:v>0.078</c:v>
                </c:pt>
                <c:pt idx="18">
                  <c:v>0.079</c:v>
                </c:pt>
                <c:pt idx="19">
                  <c:v>0.099</c:v>
                </c:pt>
                <c:pt idx="20">
                  <c:v>0.1</c:v>
                </c:pt>
                <c:pt idx="21">
                  <c:v>0.087</c:v>
                </c:pt>
                <c:pt idx="22">
                  <c:v>0.063</c:v>
                </c:pt>
                <c:pt idx="23">
                  <c:v>0.07800000000000001</c:v>
                </c:pt>
                <c:pt idx="24">
                  <c:v>0.154</c:v>
                </c:pt>
                <c:pt idx="25">
                  <c:v>0.192</c:v>
                </c:pt>
                <c:pt idx="26">
                  <c:v>0.165</c:v>
                </c:pt>
                <c:pt idx="27">
                  <c:v>0.07899999999999999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1!$M$1:$M$29</c:f>
              <c:numCache>
                <c:ptCount val="29"/>
                <c:pt idx="0">
                  <c:v>0</c:v>
                </c:pt>
                <c:pt idx="1">
                  <c:v>0.07728571428571429</c:v>
                </c:pt>
                <c:pt idx="2">
                  <c:v>0.09657142857142857</c:v>
                </c:pt>
                <c:pt idx="3">
                  <c:v>0.03685714285714285</c:v>
                </c:pt>
                <c:pt idx="4">
                  <c:v>-0.027857142857142858</c:v>
                </c:pt>
                <c:pt idx="5">
                  <c:v>-0.021571428571428575</c:v>
                </c:pt>
                <c:pt idx="6">
                  <c:v>0.00871428571428571</c:v>
                </c:pt>
                <c:pt idx="7">
                  <c:v>0.033</c:v>
                </c:pt>
                <c:pt idx="8">
                  <c:v>-0.013714285714285717</c:v>
                </c:pt>
                <c:pt idx="9">
                  <c:v>-0.02442857142857144</c:v>
                </c:pt>
                <c:pt idx="10">
                  <c:v>0.020857142857142852</c:v>
                </c:pt>
                <c:pt idx="11">
                  <c:v>0.051142857142857136</c:v>
                </c:pt>
                <c:pt idx="12">
                  <c:v>0.05942857142857142</c:v>
                </c:pt>
                <c:pt idx="13">
                  <c:v>0.0317142857142857</c:v>
                </c:pt>
                <c:pt idx="14">
                  <c:v>0.030999999999999996</c:v>
                </c:pt>
                <c:pt idx="15">
                  <c:v>0.045285714285714276</c:v>
                </c:pt>
                <c:pt idx="16">
                  <c:v>0.01857142857142856</c:v>
                </c:pt>
                <c:pt idx="17">
                  <c:v>0.020857142857142845</c:v>
                </c:pt>
                <c:pt idx="18">
                  <c:v>0.012142857142857129</c:v>
                </c:pt>
                <c:pt idx="19">
                  <c:v>0.019428571428571427</c:v>
                </c:pt>
                <c:pt idx="20">
                  <c:v>-0.013285714285714303</c:v>
                </c:pt>
                <c:pt idx="21">
                  <c:v>0.013999999999999985</c:v>
                </c:pt>
                <c:pt idx="22">
                  <c:v>0.029285714285714262</c:v>
                </c:pt>
                <c:pt idx="23">
                  <c:v>0.02357142857142855</c:v>
                </c:pt>
                <c:pt idx="24">
                  <c:v>-0.0031428571428571694</c:v>
                </c:pt>
                <c:pt idx="25">
                  <c:v>-0.014857142857142888</c:v>
                </c:pt>
                <c:pt idx="26">
                  <c:v>-0.026571428571428607</c:v>
                </c:pt>
                <c:pt idx="27">
                  <c:v>-0.016285714285714292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6116145"/>
        <c:axId val="532782"/>
      </c:lineChart>
      <c:catAx>
        <c:axId val="5611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82"/>
        <c:crosses val="autoZero"/>
        <c:auto val="1"/>
        <c:lblOffset val="100"/>
        <c:noMultiLvlLbl val="0"/>
      </c:catAx>
      <c:valAx>
        <c:axId val="532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116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'10'!$E$1:$E$29</c:f>
              <c:numCache>
                <c:ptCount val="29"/>
                <c:pt idx="0">
                  <c:v>-0.041</c:v>
                </c:pt>
                <c:pt idx="1">
                  <c:v>0.017</c:v>
                </c:pt>
                <c:pt idx="2">
                  <c:v>0.028</c:v>
                </c:pt>
                <c:pt idx="3">
                  <c:v>0.014</c:v>
                </c:pt>
                <c:pt idx="4">
                  <c:v>-0.007</c:v>
                </c:pt>
                <c:pt idx="5">
                  <c:v>-0.033</c:v>
                </c:pt>
                <c:pt idx="6">
                  <c:v>-0.005</c:v>
                </c:pt>
                <c:pt idx="7">
                  <c:v>-0.02</c:v>
                </c:pt>
                <c:pt idx="8">
                  <c:v>-0.015</c:v>
                </c:pt>
                <c:pt idx="9">
                  <c:v>0.003</c:v>
                </c:pt>
                <c:pt idx="10">
                  <c:v>0.03</c:v>
                </c:pt>
                <c:pt idx="11">
                  <c:v>0.061</c:v>
                </c:pt>
                <c:pt idx="12">
                  <c:v>0.054</c:v>
                </c:pt>
                <c:pt idx="13">
                  <c:v>0.017</c:v>
                </c:pt>
                <c:pt idx="14">
                  <c:v>-0.002</c:v>
                </c:pt>
                <c:pt idx="15">
                  <c:v>0.069</c:v>
                </c:pt>
                <c:pt idx="16">
                  <c:v>0.135</c:v>
                </c:pt>
                <c:pt idx="17">
                  <c:v>0.129</c:v>
                </c:pt>
                <c:pt idx="18">
                  <c:v>0.099</c:v>
                </c:pt>
                <c:pt idx="19">
                  <c:v>0.104</c:v>
                </c:pt>
                <c:pt idx="20">
                  <c:v>0.117</c:v>
                </c:pt>
                <c:pt idx="21">
                  <c:v>0.112</c:v>
                </c:pt>
                <c:pt idx="22">
                  <c:v>0.078</c:v>
                </c:pt>
                <c:pt idx="23">
                  <c:v>0.088</c:v>
                </c:pt>
                <c:pt idx="24">
                  <c:v>0.145</c:v>
                </c:pt>
                <c:pt idx="25">
                  <c:v>0.202</c:v>
                </c:pt>
                <c:pt idx="26">
                  <c:v>0.209</c:v>
                </c:pt>
                <c:pt idx="27">
                  <c:v>0.151</c:v>
                </c:pt>
                <c:pt idx="28">
                  <c:v>0.056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'10'!$F$1:$F$29</c:f>
              <c:numCache>
                <c:ptCount val="29"/>
                <c:pt idx="0">
                  <c:v>-0.067</c:v>
                </c:pt>
                <c:pt idx="1">
                  <c:v>0.005</c:v>
                </c:pt>
                <c:pt idx="2">
                  <c:v>0.034</c:v>
                </c:pt>
                <c:pt idx="3">
                  <c:v>-0.002</c:v>
                </c:pt>
                <c:pt idx="4">
                  <c:v>-0.037</c:v>
                </c:pt>
                <c:pt idx="5">
                  <c:v>0.005</c:v>
                </c:pt>
                <c:pt idx="6">
                  <c:v>0.023</c:v>
                </c:pt>
                <c:pt idx="7">
                  <c:v>0.024</c:v>
                </c:pt>
                <c:pt idx="8">
                  <c:v>0.024</c:v>
                </c:pt>
                <c:pt idx="9">
                  <c:v>0.026</c:v>
                </c:pt>
                <c:pt idx="10">
                  <c:v>0.05</c:v>
                </c:pt>
                <c:pt idx="11">
                  <c:v>0.051</c:v>
                </c:pt>
                <c:pt idx="12">
                  <c:v>0.041</c:v>
                </c:pt>
                <c:pt idx="13">
                  <c:v>0.012</c:v>
                </c:pt>
                <c:pt idx="14">
                  <c:v>0.014</c:v>
                </c:pt>
                <c:pt idx="15">
                  <c:v>0.005</c:v>
                </c:pt>
                <c:pt idx="16">
                  <c:v>-0.011</c:v>
                </c:pt>
                <c:pt idx="17">
                  <c:v>-0.015</c:v>
                </c:pt>
                <c:pt idx="18">
                  <c:v>-0.008</c:v>
                </c:pt>
                <c:pt idx="19">
                  <c:v>-0.021</c:v>
                </c:pt>
                <c:pt idx="20">
                  <c:v>-0.041</c:v>
                </c:pt>
                <c:pt idx="21">
                  <c:v>-0.052</c:v>
                </c:pt>
                <c:pt idx="22">
                  <c:v>-0.046</c:v>
                </c:pt>
                <c:pt idx="23">
                  <c:v>-0.036</c:v>
                </c:pt>
                <c:pt idx="24">
                  <c:v>-0.053</c:v>
                </c:pt>
                <c:pt idx="25">
                  <c:v>-0.083</c:v>
                </c:pt>
                <c:pt idx="26">
                  <c:v>-0.063</c:v>
                </c:pt>
                <c:pt idx="27">
                  <c:v>-0.061</c:v>
                </c:pt>
                <c:pt idx="28">
                  <c:v>-0.089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'10'!$G$1:$G$29</c:f>
              <c:numCache>
                <c:ptCount val="29"/>
                <c:pt idx="0">
                  <c:v>0.07854934754662193</c:v>
                </c:pt>
                <c:pt idx="1">
                  <c:v>0.01772004514666935</c:v>
                </c:pt>
                <c:pt idx="2">
                  <c:v>0.044045431091090485</c:v>
                </c:pt>
                <c:pt idx="3">
                  <c:v>0.01414213562373095</c:v>
                </c:pt>
                <c:pt idx="4">
                  <c:v>0.037656340767525456</c:v>
                </c:pt>
                <c:pt idx="5">
                  <c:v>0.03337663853655728</c:v>
                </c:pt>
                <c:pt idx="6">
                  <c:v>0.023537204591879638</c:v>
                </c:pt>
                <c:pt idx="7">
                  <c:v>0.031240998703626618</c:v>
                </c:pt>
                <c:pt idx="8">
                  <c:v>0.028301943396169812</c:v>
                </c:pt>
                <c:pt idx="9">
                  <c:v>0.0261725046566048</c:v>
                </c:pt>
                <c:pt idx="10">
                  <c:v>0.05830951894845301</c:v>
                </c:pt>
                <c:pt idx="11">
                  <c:v>0.07951100552753687</c:v>
                </c:pt>
                <c:pt idx="12">
                  <c:v>0.06780117993073573</c:v>
                </c:pt>
                <c:pt idx="13">
                  <c:v>0.020808652046684813</c:v>
                </c:pt>
                <c:pt idx="14">
                  <c:v>0.01414213562373095</c:v>
                </c:pt>
                <c:pt idx="15">
                  <c:v>0.06918092222571191</c:v>
                </c:pt>
                <c:pt idx="16">
                  <c:v>0.13544740676735012</c:v>
                </c:pt>
                <c:pt idx="17">
                  <c:v>0.12986916493148018</c:v>
                </c:pt>
                <c:pt idx="18">
                  <c:v>0.09932270636667126</c:v>
                </c:pt>
                <c:pt idx="19">
                  <c:v>0.10609901036296239</c:v>
                </c:pt>
                <c:pt idx="20">
                  <c:v>0.12397580409095962</c:v>
                </c:pt>
                <c:pt idx="21">
                  <c:v>0.12348279232346505</c:v>
                </c:pt>
                <c:pt idx="22">
                  <c:v>0.09055385138137416</c:v>
                </c:pt>
                <c:pt idx="23">
                  <c:v>0.0950789145920377</c:v>
                </c:pt>
                <c:pt idx="24">
                  <c:v>0.1543826415112787</c:v>
                </c:pt>
                <c:pt idx="25">
                  <c:v>0.21838727069131114</c:v>
                </c:pt>
                <c:pt idx="26">
                  <c:v>0.21828879952943073</c:v>
                </c:pt>
                <c:pt idx="27">
                  <c:v>0.16285576440519384</c:v>
                </c:pt>
                <c:pt idx="28">
                  <c:v>0.10515227054134399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'10'!$H$1:$H$29</c:f>
              <c:numCache>
                <c:ptCount val="29"/>
                <c:pt idx="0">
                  <c:v>0.07854934754662193</c:v>
                </c:pt>
                <c:pt idx="1">
                  <c:v>0.07949945193929057</c:v>
                </c:pt>
                <c:pt idx="2">
                  <c:v>0.08044955633195923</c:v>
                </c:pt>
                <c:pt idx="3">
                  <c:v>0.08139966072462787</c:v>
                </c:pt>
                <c:pt idx="4">
                  <c:v>0.08234976511729651</c:v>
                </c:pt>
                <c:pt idx="5">
                  <c:v>0.08329986950996515</c:v>
                </c:pt>
                <c:pt idx="6">
                  <c:v>0.0842499739026338</c:v>
                </c:pt>
                <c:pt idx="7">
                  <c:v>0.08520007829530245</c:v>
                </c:pt>
                <c:pt idx="8">
                  <c:v>0.08615018268797109</c:v>
                </c:pt>
                <c:pt idx="9">
                  <c:v>0.08710028708063974</c:v>
                </c:pt>
                <c:pt idx="10">
                  <c:v>0.08805039147330838</c:v>
                </c:pt>
                <c:pt idx="11">
                  <c:v>0.08900049586597703</c:v>
                </c:pt>
                <c:pt idx="12">
                  <c:v>0.08995060025864568</c:v>
                </c:pt>
                <c:pt idx="13">
                  <c:v>0.09090070465131432</c:v>
                </c:pt>
                <c:pt idx="14">
                  <c:v>0.09185080904398296</c:v>
                </c:pt>
                <c:pt idx="15">
                  <c:v>0.0928009134366516</c:v>
                </c:pt>
                <c:pt idx="16">
                  <c:v>0.09375101782932026</c:v>
                </c:pt>
                <c:pt idx="17">
                  <c:v>0.0947011222219889</c:v>
                </c:pt>
                <c:pt idx="18">
                  <c:v>0.09565122661465754</c:v>
                </c:pt>
                <c:pt idx="19">
                  <c:v>0.09660133100732618</c:v>
                </c:pt>
                <c:pt idx="20">
                  <c:v>0.09755143539999483</c:v>
                </c:pt>
                <c:pt idx="21">
                  <c:v>0.09850153979266348</c:v>
                </c:pt>
                <c:pt idx="22">
                  <c:v>0.09945164418533212</c:v>
                </c:pt>
                <c:pt idx="23">
                  <c:v>0.10040174857800077</c:v>
                </c:pt>
                <c:pt idx="24">
                  <c:v>0.10135185297066941</c:v>
                </c:pt>
                <c:pt idx="25">
                  <c:v>0.10230195736333805</c:v>
                </c:pt>
                <c:pt idx="26">
                  <c:v>0.10325206175600671</c:v>
                </c:pt>
                <c:pt idx="27">
                  <c:v>0.10420216614867535</c:v>
                </c:pt>
                <c:pt idx="28">
                  <c:v>0.10515227054134399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'10'!$J$1:$J$29</c:f>
              <c:numCache>
                <c:ptCount val="29"/>
                <c:pt idx="0">
                  <c:v>-0.041</c:v>
                </c:pt>
                <c:pt idx="1">
                  <c:v>-0.03753571428571429</c:v>
                </c:pt>
                <c:pt idx="2">
                  <c:v>-0.03407142857142857</c:v>
                </c:pt>
                <c:pt idx="3">
                  <c:v>-0.03060714285714286</c:v>
                </c:pt>
                <c:pt idx="4">
                  <c:v>-0.027142857142857142</c:v>
                </c:pt>
                <c:pt idx="5">
                  <c:v>-0.02367857142857143</c:v>
                </c:pt>
                <c:pt idx="6">
                  <c:v>-0.020214285714285716</c:v>
                </c:pt>
                <c:pt idx="7">
                  <c:v>-0.01675</c:v>
                </c:pt>
                <c:pt idx="8">
                  <c:v>-0.013285714285714286</c:v>
                </c:pt>
                <c:pt idx="9">
                  <c:v>-0.009821428571428571</c:v>
                </c:pt>
                <c:pt idx="10">
                  <c:v>-0.00635714285714286</c:v>
                </c:pt>
                <c:pt idx="11">
                  <c:v>-0.0028928571428571415</c:v>
                </c:pt>
                <c:pt idx="12">
                  <c:v>0.00057142857142857</c:v>
                </c:pt>
                <c:pt idx="13">
                  <c:v>0.004035714285714288</c:v>
                </c:pt>
                <c:pt idx="14">
                  <c:v>0.0075</c:v>
                </c:pt>
                <c:pt idx="15">
                  <c:v>0.010964285714285718</c:v>
                </c:pt>
                <c:pt idx="16">
                  <c:v>0.01442857142857143</c:v>
                </c:pt>
                <c:pt idx="17">
                  <c:v>0.01789285714285714</c:v>
                </c:pt>
                <c:pt idx="18">
                  <c:v>0.02135714285714286</c:v>
                </c:pt>
                <c:pt idx="19">
                  <c:v>0.02482142857142857</c:v>
                </c:pt>
                <c:pt idx="20">
                  <c:v>0.028285714285714282</c:v>
                </c:pt>
                <c:pt idx="21">
                  <c:v>0.03175000000000001</c:v>
                </c:pt>
                <c:pt idx="22">
                  <c:v>0.03521428571428572</c:v>
                </c:pt>
                <c:pt idx="23">
                  <c:v>0.03867857142857143</c:v>
                </c:pt>
                <c:pt idx="24">
                  <c:v>0.04214285714285714</c:v>
                </c:pt>
                <c:pt idx="25">
                  <c:v>0.04560714285714285</c:v>
                </c:pt>
                <c:pt idx="26">
                  <c:v>0.04907142857142858</c:v>
                </c:pt>
                <c:pt idx="27">
                  <c:v>0.05253571428571429</c:v>
                </c:pt>
                <c:pt idx="28">
                  <c:v>0.056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'10'!$L$1:$L$29</c:f>
              <c:numCache>
                <c:ptCount val="29"/>
                <c:pt idx="0">
                  <c:v>-0.067</c:v>
                </c:pt>
                <c:pt idx="1">
                  <c:v>-0.06778571428571428</c:v>
                </c:pt>
                <c:pt idx="2">
                  <c:v>-0.06857142857142857</c:v>
                </c:pt>
                <c:pt idx="3">
                  <c:v>-0.06935714285714287</c:v>
                </c:pt>
                <c:pt idx="4">
                  <c:v>-0.07014285714285715</c:v>
                </c:pt>
                <c:pt idx="5">
                  <c:v>-0.07092857142857142</c:v>
                </c:pt>
                <c:pt idx="6">
                  <c:v>-0.07171428571428572</c:v>
                </c:pt>
                <c:pt idx="7">
                  <c:v>-0.07250000000000001</c:v>
                </c:pt>
                <c:pt idx="8">
                  <c:v>-0.07328571428571429</c:v>
                </c:pt>
                <c:pt idx="9">
                  <c:v>-0.07407142857142857</c:v>
                </c:pt>
                <c:pt idx="10">
                  <c:v>-0.07485714285714286</c:v>
                </c:pt>
                <c:pt idx="11">
                  <c:v>-0.07564285714285715</c:v>
                </c:pt>
                <c:pt idx="12">
                  <c:v>-0.07642857142857143</c:v>
                </c:pt>
                <c:pt idx="13">
                  <c:v>-0.07721428571428571</c:v>
                </c:pt>
                <c:pt idx="14">
                  <c:v>-0.078</c:v>
                </c:pt>
                <c:pt idx="15">
                  <c:v>-0.07878571428571429</c:v>
                </c:pt>
                <c:pt idx="16">
                  <c:v>-0.07957142857142857</c:v>
                </c:pt>
                <c:pt idx="17">
                  <c:v>-0.08035714285714285</c:v>
                </c:pt>
                <c:pt idx="18">
                  <c:v>-0.08114285714285714</c:v>
                </c:pt>
                <c:pt idx="19">
                  <c:v>-0.08192857142857143</c:v>
                </c:pt>
                <c:pt idx="20">
                  <c:v>-0.08271428571428571</c:v>
                </c:pt>
                <c:pt idx="21">
                  <c:v>-0.08349999999999999</c:v>
                </c:pt>
                <c:pt idx="22">
                  <c:v>-0.08428571428571428</c:v>
                </c:pt>
                <c:pt idx="23">
                  <c:v>-0.08507142857142858</c:v>
                </c:pt>
                <c:pt idx="24">
                  <c:v>-0.08585714285714285</c:v>
                </c:pt>
                <c:pt idx="25">
                  <c:v>-0.08664285714285713</c:v>
                </c:pt>
                <c:pt idx="26">
                  <c:v>-0.08742857142857142</c:v>
                </c:pt>
                <c:pt idx="27">
                  <c:v>-0.08821428571428572</c:v>
                </c:pt>
                <c:pt idx="28">
                  <c:v>-0.089</c:v>
                </c:pt>
              </c:numCache>
            </c:numRef>
          </c:val>
          <c:smooth val="0"/>
        </c:ser>
        <c:marker val="1"/>
        <c:axId val="32499703"/>
        <c:axId val="36324828"/>
      </c:lineChart>
      <c:catAx>
        <c:axId val="32499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24828"/>
        <c:crosses val="autoZero"/>
        <c:auto val="1"/>
        <c:lblOffset val="100"/>
        <c:noMultiLvlLbl val="0"/>
      </c:catAx>
      <c:valAx>
        <c:axId val="36324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9703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-0.06177940679262123</c:v>
                </c:pt>
                <c:pt idx="2">
                  <c:v>-0.036404125240868744</c:v>
                </c:pt>
                <c:pt idx="3">
                  <c:v>-0.06725752510089691</c:v>
                </c:pt>
                <c:pt idx="4">
                  <c:v>-0.044693424349771055</c:v>
                </c:pt>
                <c:pt idx="5">
                  <c:v>-0.049923230973407874</c:v>
                </c:pt>
                <c:pt idx="6">
                  <c:v>-0.06071276931075417</c:v>
                </c:pt>
                <c:pt idx="7">
                  <c:v>-0.053959079591675826</c:v>
                </c:pt>
                <c:pt idx="8">
                  <c:v>-0.05784823929180127</c:v>
                </c:pt>
                <c:pt idx="9">
                  <c:v>-0.060927782424034946</c:v>
                </c:pt>
                <c:pt idx="10">
                  <c:v>-0.029740872524855376</c:v>
                </c:pt>
                <c:pt idx="11">
                  <c:v>-0.009489490338440154</c:v>
                </c:pt>
                <c:pt idx="12">
                  <c:v>-0.022149420327909952</c:v>
                </c:pt>
                <c:pt idx="13">
                  <c:v>-0.0700920526046295</c:v>
                </c:pt>
                <c:pt idx="14">
                  <c:v>-0.077708673420252</c:v>
                </c:pt>
                <c:pt idx="15">
                  <c:v>-0.02361999121093969</c:v>
                </c:pt>
                <c:pt idx="16">
                  <c:v>0.04169638893802986</c:v>
                </c:pt>
                <c:pt idx="17">
                  <c:v>0.03516804270949128</c:v>
                </c:pt>
                <c:pt idx="18">
                  <c:v>0.0036714797520137205</c:v>
                </c:pt>
                <c:pt idx="19">
                  <c:v>0.00949767935563621</c:v>
                </c:pt>
                <c:pt idx="20">
                  <c:v>0.02642436869096479</c:v>
                </c:pt>
                <c:pt idx="21">
                  <c:v>0.02498125253080158</c:v>
                </c:pt>
                <c:pt idx="22">
                  <c:v>-0.008897792803957957</c:v>
                </c:pt>
                <c:pt idx="23">
                  <c:v>-0.005322833985963074</c:v>
                </c:pt>
                <c:pt idx="24">
                  <c:v>0.05303078854060929</c:v>
                </c:pt>
                <c:pt idx="25">
                  <c:v>0.11608531332797309</c:v>
                </c:pt>
                <c:pt idx="26">
                  <c:v>0.11503673777342402</c:v>
                </c:pt>
                <c:pt idx="27">
                  <c:v>0.05865359825651849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'10'!$K$1:$K$29</c:f>
              <c:numCache>
                <c:ptCount val="29"/>
                <c:pt idx="0">
                  <c:v>0</c:v>
                </c:pt>
                <c:pt idx="1">
                  <c:v>0.05453571428571429</c:v>
                </c:pt>
                <c:pt idx="2">
                  <c:v>0.06207142857142857</c:v>
                </c:pt>
                <c:pt idx="3">
                  <c:v>0.04460714285714286</c:v>
                </c:pt>
                <c:pt idx="4">
                  <c:v>0.020142857142857143</c:v>
                </c:pt>
                <c:pt idx="5">
                  <c:v>-0.00932142857142857</c:v>
                </c:pt>
                <c:pt idx="6">
                  <c:v>0.015214285714285715</c:v>
                </c:pt>
                <c:pt idx="7">
                  <c:v>-0.0032499999999999994</c:v>
                </c:pt>
                <c:pt idx="8">
                  <c:v>-0.0017142857142857133</c:v>
                </c:pt>
                <c:pt idx="9">
                  <c:v>0.01282142857142857</c:v>
                </c:pt>
                <c:pt idx="10">
                  <c:v>0.03635714285714286</c:v>
                </c:pt>
                <c:pt idx="11">
                  <c:v>0.06389285714285714</c:v>
                </c:pt>
                <c:pt idx="12">
                  <c:v>0.05342857142857143</c:v>
                </c:pt>
                <c:pt idx="13">
                  <c:v>0.012964285714285713</c:v>
                </c:pt>
                <c:pt idx="14">
                  <c:v>-0.0095</c:v>
                </c:pt>
                <c:pt idx="15">
                  <c:v>0.05803571428571429</c:v>
                </c:pt>
                <c:pt idx="16">
                  <c:v>0.12057142857142858</c:v>
                </c:pt>
                <c:pt idx="17">
                  <c:v>0.11110714285714286</c:v>
                </c:pt>
                <c:pt idx="18">
                  <c:v>0.07764285714285715</c:v>
                </c:pt>
                <c:pt idx="19">
                  <c:v>0.07917857142857143</c:v>
                </c:pt>
                <c:pt idx="20">
                  <c:v>0.08871428571428572</c:v>
                </c:pt>
                <c:pt idx="21">
                  <c:v>0.08024999999999999</c:v>
                </c:pt>
                <c:pt idx="22">
                  <c:v>0.04278571428571428</c:v>
                </c:pt>
                <c:pt idx="23">
                  <c:v>0.049321428571428565</c:v>
                </c:pt>
                <c:pt idx="24">
                  <c:v>0.10285714285714284</c:v>
                </c:pt>
                <c:pt idx="25">
                  <c:v>0.15639285714285717</c:v>
                </c:pt>
                <c:pt idx="26">
                  <c:v>0.15992857142857142</c:v>
                </c:pt>
                <c:pt idx="27">
                  <c:v>0.0984642857142857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'10'!$M$1:$M$29</c:f>
              <c:numCache>
                <c:ptCount val="29"/>
                <c:pt idx="0">
                  <c:v>0</c:v>
                </c:pt>
                <c:pt idx="1">
                  <c:v>0.07278571428571429</c:v>
                </c:pt>
                <c:pt idx="2">
                  <c:v>0.10257142857142858</c:v>
                </c:pt>
                <c:pt idx="3">
                  <c:v>0.06735714285714287</c:v>
                </c:pt>
                <c:pt idx="4">
                  <c:v>0.03314285714285715</c:v>
                </c:pt>
                <c:pt idx="5">
                  <c:v>0.07592857142857143</c:v>
                </c:pt>
                <c:pt idx="6">
                  <c:v>0.09471428571428572</c:v>
                </c:pt>
                <c:pt idx="7">
                  <c:v>0.0965</c:v>
                </c:pt>
                <c:pt idx="8">
                  <c:v>0.09728571428571428</c:v>
                </c:pt>
                <c:pt idx="9">
                  <c:v>0.10007142857142856</c:v>
                </c:pt>
                <c:pt idx="10">
                  <c:v>0.12485714285714286</c:v>
                </c:pt>
                <c:pt idx="11">
                  <c:v>0.12664285714285714</c:v>
                </c:pt>
                <c:pt idx="12">
                  <c:v>0.11742857142857144</c:v>
                </c:pt>
                <c:pt idx="13">
                  <c:v>0.0892142857142857</c:v>
                </c:pt>
                <c:pt idx="14">
                  <c:v>0.092</c:v>
                </c:pt>
                <c:pt idx="15">
                  <c:v>0.0837857142857143</c:v>
                </c:pt>
                <c:pt idx="16">
                  <c:v>0.06857142857142857</c:v>
                </c:pt>
                <c:pt idx="17">
                  <c:v>0.06535714285714285</c:v>
                </c:pt>
                <c:pt idx="18">
                  <c:v>0.07314285714285715</c:v>
                </c:pt>
                <c:pt idx="19">
                  <c:v>0.06092857142857143</c:v>
                </c:pt>
                <c:pt idx="20">
                  <c:v>0.04171428571428571</c:v>
                </c:pt>
                <c:pt idx="21">
                  <c:v>0.03149999999999999</c:v>
                </c:pt>
                <c:pt idx="22">
                  <c:v>0.038285714285714284</c:v>
                </c:pt>
                <c:pt idx="23">
                  <c:v>0.04907142857142858</c:v>
                </c:pt>
                <c:pt idx="24">
                  <c:v>0.032857142857142856</c:v>
                </c:pt>
                <c:pt idx="25">
                  <c:v>0.0036428571428571282</c:v>
                </c:pt>
                <c:pt idx="26">
                  <c:v>0.024428571428571424</c:v>
                </c:pt>
                <c:pt idx="27">
                  <c:v>0.02721428571428572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221997"/>
        <c:axId val="7432954"/>
      </c:lineChart>
      <c:catAx>
        <c:axId val="122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2954"/>
        <c:crosses val="autoZero"/>
        <c:auto val="1"/>
        <c:lblOffset val="100"/>
        <c:noMultiLvlLbl val="0"/>
      </c:catAx>
      <c:valAx>
        <c:axId val="743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'39'!$E$1:$E$29</c:f>
              <c:numCache>
                <c:ptCount val="29"/>
                <c:pt idx="0">
                  <c:v>-0.039</c:v>
                </c:pt>
                <c:pt idx="1">
                  <c:v>-0.04</c:v>
                </c:pt>
                <c:pt idx="2">
                  <c:v>-0.041</c:v>
                </c:pt>
                <c:pt idx="3">
                  <c:v>-0.058</c:v>
                </c:pt>
                <c:pt idx="4">
                  <c:v>-0.109</c:v>
                </c:pt>
                <c:pt idx="5">
                  <c:v>-0.163</c:v>
                </c:pt>
                <c:pt idx="6">
                  <c:v>-0.182</c:v>
                </c:pt>
                <c:pt idx="7">
                  <c:v>-0.163</c:v>
                </c:pt>
                <c:pt idx="8">
                  <c:v>-0.112</c:v>
                </c:pt>
                <c:pt idx="9">
                  <c:v>-0.044</c:v>
                </c:pt>
                <c:pt idx="10">
                  <c:v>-0.018</c:v>
                </c:pt>
                <c:pt idx="11">
                  <c:v>-0.018</c:v>
                </c:pt>
                <c:pt idx="12">
                  <c:v>-0.018</c:v>
                </c:pt>
                <c:pt idx="13">
                  <c:v>-0.006</c:v>
                </c:pt>
                <c:pt idx="14">
                  <c:v>-0.022</c:v>
                </c:pt>
                <c:pt idx="15">
                  <c:v>-0.02</c:v>
                </c:pt>
                <c:pt idx="16">
                  <c:v>-0.01</c:v>
                </c:pt>
                <c:pt idx="17">
                  <c:v>0.005</c:v>
                </c:pt>
                <c:pt idx="18">
                  <c:v>0.038</c:v>
                </c:pt>
                <c:pt idx="19">
                  <c:v>0.006</c:v>
                </c:pt>
                <c:pt idx="20">
                  <c:v>-0.038</c:v>
                </c:pt>
                <c:pt idx="21">
                  <c:v>-0.021</c:v>
                </c:pt>
                <c:pt idx="22">
                  <c:v>0.01</c:v>
                </c:pt>
                <c:pt idx="23">
                  <c:v>0.051</c:v>
                </c:pt>
                <c:pt idx="24">
                  <c:v>0.044</c:v>
                </c:pt>
                <c:pt idx="25">
                  <c:v>0.018</c:v>
                </c:pt>
                <c:pt idx="26">
                  <c:v>-0.01</c:v>
                </c:pt>
                <c:pt idx="27">
                  <c:v>0.027</c:v>
                </c:pt>
                <c:pt idx="28">
                  <c:v>0.02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'39'!$F$1:$F$29</c:f>
              <c:numCache>
                <c:ptCount val="29"/>
                <c:pt idx="0">
                  <c:v>-0.148</c:v>
                </c:pt>
                <c:pt idx="1">
                  <c:v>-0.14</c:v>
                </c:pt>
                <c:pt idx="2">
                  <c:v>-0.14</c:v>
                </c:pt>
                <c:pt idx="3">
                  <c:v>-0.119</c:v>
                </c:pt>
                <c:pt idx="4">
                  <c:v>-0.061</c:v>
                </c:pt>
                <c:pt idx="5">
                  <c:v>-0.021</c:v>
                </c:pt>
                <c:pt idx="6">
                  <c:v>-0.005</c:v>
                </c:pt>
                <c:pt idx="7">
                  <c:v>0.003</c:v>
                </c:pt>
                <c:pt idx="8">
                  <c:v>0.004</c:v>
                </c:pt>
                <c:pt idx="9">
                  <c:v>-0.022</c:v>
                </c:pt>
                <c:pt idx="10">
                  <c:v>-0.038</c:v>
                </c:pt>
                <c:pt idx="11">
                  <c:v>-0.031</c:v>
                </c:pt>
                <c:pt idx="12">
                  <c:v>0.005</c:v>
                </c:pt>
                <c:pt idx="13">
                  <c:v>0.01</c:v>
                </c:pt>
                <c:pt idx="14">
                  <c:v>-0.032</c:v>
                </c:pt>
                <c:pt idx="15">
                  <c:v>-0.087</c:v>
                </c:pt>
                <c:pt idx="16">
                  <c:v>-0.075</c:v>
                </c:pt>
                <c:pt idx="17">
                  <c:v>-0.042</c:v>
                </c:pt>
                <c:pt idx="18">
                  <c:v>-0.009</c:v>
                </c:pt>
                <c:pt idx="19">
                  <c:v>-0.024</c:v>
                </c:pt>
                <c:pt idx="20">
                  <c:v>-0.014</c:v>
                </c:pt>
                <c:pt idx="21">
                  <c:v>-0.026</c:v>
                </c:pt>
                <c:pt idx="22">
                  <c:v>-0.017</c:v>
                </c:pt>
                <c:pt idx="23">
                  <c:v>0.012</c:v>
                </c:pt>
                <c:pt idx="24">
                  <c:v>-0.036</c:v>
                </c:pt>
                <c:pt idx="25">
                  <c:v>-0.065</c:v>
                </c:pt>
                <c:pt idx="26">
                  <c:v>-0.075</c:v>
                </c:pt>
                <c:pt idx="27">
                  <c:v>-0.051</c:v>
                </c:pt>
                <c:pt idx="28">
                  <c:v>0.015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'39'!$G$1:$G$29</c:f>
              <c:numCache>
                <c:ptCount val="29"/>
                <c:pt idx="0">
                  <c:v>0.15305227865013968</c:v>
                </c:pt>
                <c:pt idx="1">
                  <c:v>0.14560219778561037</c:v>
                </c:pt>
                <c:pt idx="2">
                  <c:v>0.1458800877433243</c:v>
                </c:pt>
                <c:pt idx="3">
                  <c:v>0.13238202294873727</c:v>
                </c:pt>
                <c:pt idx="4">
                  <c:v>0.12490796611905904</c:v>
                </c:pt>
                <c:pt idx="5">
                  <c:v>0.16434719346554114</c:v>
                </c:pt>
                <c:pt idx="6">
                  <c:v>0.1820686683644388</c:v>
                </c:pt>
                <c:pt idx="7">
                  <c:v>0.16302760502442523</c:v>
                </c:pt>
                <c:pt idx="8">
                  <c:v>0.1120714058089752</c:v>
                </c:pt>
                <c:pt idx="9">
                  <c:v>0.04919349550499537</c:v>
                </c:pt>
                <c:pt idx="10">
                  <c:v>0.04204759208325728</c:v>
                </c:pt>
                <c:pt idx="11">
                  <c:v>0.03584689665786984</c:v>
                </c:pt>
                <c:pt idx="12">
                  <c:v>0.018681541692269404</c:v>
                </c:pt>
                <c:pt idx="13">
                  <c:v>0.0116619037896906</c:v>
                </c:pt>
                <c:pt idx="14">
                  <c:v>0.0388329756778952</c:v>
                </c:pt>
                <c:pt idx="15">
                  <c:v>0.08926925562588722</c:v>
                </c:pt>
                <c:pt idx="16">
                  <c:v>0.07566372975210778</c:v>
                </c:pt>
                <c:pt idx="17">
                  <c:v>0.0422965719651132</c:v>
                </c:pt>
                <c:pt idx="18">
                  <c:v>0.03905124837953327</c:v>
                </c:pt>
                <c:pt idx="19">
                  <c:v>0.024738633753705965</c:v>
                </c:pt>
                <c:pt idx="20">
                  <c:v>0.04049691346263317</c:v>
                </c:pt>
                <c:pt idx="21">
                  <c:v>0.033421549934136804</c:v>
                </c:pt>
                <c:pt idx="22">
                  <c:v>0.01972308292331602</c:v>
                </c:pt>
                <c:pt idx="23">
                  <c:v>0.05239274758971894</c:v>
                </c:pt>
                <c:pt idx="24">
                  <c:v>0.05685068161420758</c:v>
                </c:pt>
                <c:pt idx="25">
                  <c:v>0.06744627491566899</c:v>
                </c:pt>
                <c:pt idx="26">
                  <c:v>0.07566372975210778</c:v>
                </c:pt>
                <c:pt idx="27">
                  <c:v>0.05770615218501403</c:v>
                </c:pt>
                <c:pt idx="28">
                  <c:v>0.025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'39'!$H$1:$H$29</c:f>
              <c:numCache>
                <c:ptCount val="29"/>
                <c:pt idx="0">
                  <c:v>0.15305227865013968</c:v>
                </c:pt>
                <c:pt idx="1">
                  <c:v>0.14847898298406326</c:v>
                </c:pt>
                <c:pt idx="2">
                  <c:v>0.14390568731798684</c:v>
                </c:pt>
                <c:pt idx="3">
                  <c:v>0.13933239165191041</c:v>
                </c:pt>
                <c:pt idx="4">
                  <c:v>0.13475909598583402</c:v>
                </c:pt>
                <c:pt idx="5">
                  <c:v>0.1301858003197576</c:v>
                </c:pt>
                <c:pt idx="6">
                  <c:v>0.12561250465368118</c:v>
                </c:pt>
                <c:pt idx="7">
                  <c:v>0.12103920898760476</c:v>
                </c:pt>
                <c:pt idx="8">
                  <c:v>0.11646591332152834</c:v>
                </c:pt>
                <c:pt idx="9">
                  <c:v>0.11189261765545193</c:v>
                </c:pt>
                <c:pt idx="10">
                  <c:v>0.10731932198937551</c:v>
                </c:pt>
                <c:pt idx="11">
                  <c:v>0.1027460263232991</c:v>
                </c:pt>
                <c:pt idx="12">
                  <c:v>0.09817273065722268</c:v>
                </c:pt>
                <c:pt idx="13">
                  <c:v>0.09359943499114626</c:v>
                </c:pt>
                <c:pt idx="14">
                  <c:v>0.08902613932506984</c:v>
                </c:pt>
                <c:pt idx="15">
                  <c:v>0.08445284365899343</c:v>
                </c:pt>
                <c:pt idx="16">
                  <c:v>0.07987954799291701</c:v>
                </c:pt>
                <c:pt idx="17">
                  <c:v>0.07530625232684059</c:v>
                </c:pt>
                <c:pt idx="18">
                  <c:v>0.07073295666076418</c:v>
                </c:pt>
                <c:pt idx="19">
                  <c:v>0.06615966099468776</c:v>
                </c:pt>
                <c:pt idx="20">
                  <c:v>0.06158636532861134</c:v>
                </c:pt>
                <c:pt idx="21">
                  <c:v>0.05701306966253493</c:v>
                </c:pt>
                <c:pt idx="22">
                  <c:v>0.05243977399645851</c:v>
                </c:pt>
                <c:pt idx="23">
                  <c:v>0.04786647833038209</c:v>
                </c:pt>
                <c:pt idx="24">
                  <c:v>0.04329318266430568</c:v>
                </c:pt>
                <c:pt idx="25">
                  <c:v>0.03871988699822926</c:v>
                </c:pt>
                <c:pt idx="26">
                  <c:v>0.03414659133215284</c:v>
                </c:pt>
                <c:pt idx="27">
                  <c:v>0.029573295666076416</c:v>
                </c:pt>
                <c:pt idx="28">
                  <c:v>0.024999999999999994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'39'!$J$1:$J$29</c:f>
              <c:numCache>
                <c:ptCount val="29"/>
                <c:pt idx="0">
                  <c:v>-0.039</c:v>
                </c:pt>
                <c:pt idx="1">
                  <c:v>-0.036892857142857144</c:v>
                </c:pt>
                <c:pt idx="2">
                  <c:v>-0.03478571428571429</c:v>
                </c:pt>
                <c:pt idx="3">
                  <c:v>-0.03267857142857143</c:v>
                </c:pt>
                <c:pt idx="4">
                  <c:v>-0.030571428571428572</c:v>
                </c:pt>
                <c:pt idx="5">
                  <c:v>-0.028464285714285716</c:v>
                </c:pt>
                <c:pt idx="6">
                  <c:v>-0.026357142857142857</c:v>
                </c:pt>
                <c:pt idx="7">
                  <c:v>-0.02425</c:v>
                </c:pt>
                <c:pt idx="8">
                  <c:v>-0.022142857142857145</c:v>
                </c:pt>
                <c:pt idx="9">
                  <c:v>-0.02003571428571429</c:v>
                </c:pt>
                <c:pt idx="10">
                  <c:v>-0.017928571428571433</c:v>
                </c:pt>
                <c:pt idx="11">
                  <c:v>-0.015821428571428573</c:v>
                </c:pt>
                <c:pt idx="12">
                  <c:v>-0.013714285714285717</c:v>
                </c:pt>
                <c:pt idx="13">
                  <c:v>-0.011607142857142861</c:v>
                </c:pt>
                <c:pt idx="14">
                  <c:v>-0.009500000000000001</c:v>
                </c:pt>
                <c:pt idx="15">
                  <c:v>-0.0073928571428571455</c:v>
                </c:pt>
                <c:pt idx="16">
                  <c:v>-0.005285714285714289</c:v>
                </c:pt>
                <c:pt idx="17">
                  <c:v>-0.0031785714285714334</c:v>
                </c:pt>
                <c:pt idx="18">
                  <c:v>-0.0010714285714285773</c:v>
                </c:pt>
                <c:pt idx="19">
                  <c:v>0.0010357142857142787</c:v>
                </c:pt>
                <c:pt idx="20">
                  <c:v>0.0031428571428571347</c:v>
                </c:pt>
                <c:pt idx="21">
                  <c:v>0.005249999999999998</c:v>
                </c:pt>
                <c:pt idx="22">
                  <c:v>0.007357142857142854</c:v>
                </c:pt>
                <c:pt idx="23">
                  <c:v>0.00946428571428571</c:v>
                </c:pt>
                <c:pt idx="24">
                  <c:v>0.011571428571428566</c:v>
                </c:pt>
                <c:pt idx="25">
                  <c:v>0.013678571428571422</c:v>
                </c:pt>
                <c:pt idx="26">
                  <c:v>0.015785714285714278</c:v>
                </c:pt>
                <c:pt idx="27">
                  <c:v>0.017892857142857134</c:v>
                </c:pt>
                <c:pt idx="28">
                  <c:v>0.019999999999999997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'39'!$L$1:$L$29</c:f>
              <c:numCache>
                <c:ptCount val="29"/>
                <c:pt idx="0">
                  <c:v>-0.148</c:v>
                </c:pt>
                <c:pt idx="1">
                  <c:v>-0.14217857142857143</c:v>
                </c:pt>
                <c:pt idx="2">
                  <c:v>-0.13635714285714284</c:v>
                </c:pt>
                <c:pt idx="3">
                  <c:v>-0.13053571428571428</c:v>
                </c:pt>
                <c:pt idx="4">
                  <c:v>-0.12471428571428571</c:v>
                </c:pt>
                <c:pt idx="5">
                  <c:v>-0.11889285714285713</c:v>
                </c:pt>
                <c:pt idx="6">
                  <c:v>-0.11307142857142857</c:v>
                </c:pt>
                <c:pt idx="7">
                  <c:v>-0.10725</c:v>
                </c:pt>
                <c:pt idx="8">
                  <c:v>-0.10142857142857142</c:v>
                </c:pt>
                <c:pt idx="9">
                  <c:v>-0.09560714285714286</c:v>
                </c:pt>
                <c:pt idx="10">
                  <c:v>-0.08978571428571429</c:v>
                </c:pt>
                <c:pt idx="11">
                  <c:v>-0.08396428571428571</c:v>
                </c:pt>
                <c:pt idx="12">
                  <c:v>-0.07814285714285715</c:v>
                </c:pt>
                <c:pt idx="13">
                  <c:v>-0.07232142857142858</c:v>
                </c:pt>
                <c:pt idx="14">
                  <c:v>-0.0665</c:v>
                </c:pt>
                <c:pt idx="15">
                  <c:v>-0.06067857142857144</c:v>
                </c:pt>
                <c:pt idx="16">
                  <c:v>-0.05485714285714287</c:v>
                </c:pt>
                <c:pt idx="17">
                  <c:v>-0.049035714285714294</c:v>
                </c:pt>
                <c:pt idx="18">
                  <c:v>-0.04321428571428573</c:v>
                </c:pt>
                <c:pt idx="19">
                  <c:v>-0.03739285714285716</c:v>
                </c:pt>
                <c:pt idx="20">
                  <c:v>-0.031571428571428584</c:v>
                </c:pt>
                <c:pt idx="21">
                  <c:v>-0.025750000000000023</c:v>
                </c:pt>
                <c:pt idx="22">
                  <c:v>-0.019928571428571434</c:v>
                </c:pt>
                <c:pt idx="23">
                  <c:v>-0.014107142857142874</c:v>
                </c:pt>
                <c:pt idx="24">
                  <c:v>-0.008285714285714313</c:v>
                </c:pt>
                <c:pt idx="25">
                  <c:v>-0.0024642857142857244</c:v>
                </c:pt>
                <c:pt idx="26">
                  <c:v>0.0033571428571428363</c:v>
                </c:pt>
                <c:pt idx="27">
                  <c:v>0.009178571428571397</c:v>
                </c:pt>
                <c:pt idx="28">
                  <c:v>0.014999999999999986</c:v>
                </c:pt>
              </c:numCache>
            </c:numRef>
          </c:val>
          <c:smooth val="0"/>
        </c:ser>
        <c:marker val="1"/>
        <c:axId val="50757011"/>
        <c:axId val="9169928"/>
      </c:lineChart>
      <c:catAx>
        <c:axId val="5075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69928"/>
        <c:crosses val="autoZero"/>
        <c:auto val="1"/>
        <c:lblOffset val="100"/>
        <c:noMultiLvlLbl val="0"/>
      </c:catAx>
      <c:valAx>
        <c:axId val="9169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701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-0.002876785198452886</c:v>
                </c:pt>
                <c:pt idx="2">
                  <c:v>0.0019744004253374747</c:v>
                </c:pt>
                <c:pt idx="3">
                  <c:v>-0.006950368703173143</c:v>
                </c:pt>
                <c:pt idx="4">
                  <c:v>-0.009851129866774985</c:v>
                </c:pt>
                <c:pt idx="5">
                  <c:v>0.034161393145783536</c:v>
                </c:pt>
                <c:pt idx="6">
                  <c:v>0.05645616371075762</c:v>
                </c:pt>
                <c:pt idx="7">
                  <c:v>0.041988396036820474</c:v>
                </c:pt>
                <c:pt idx="8">
                  <c:v>-0.004394507512553131</c:v>
                </c:pt>
                <c:pt idx="9">
                  <c:v>-0.06269912215045656</c:v>
                </c:pt>
                <c:pt idx="10">
                  <c:v>-0.06527172990611824</c:v>
                </c:pt>
                <c:pt idx="11">
                  <c:v>-0.06689912966542927</c:v>
                </c:pt>
                <c:pt idx="12">
                  <c:v>-0.07949118896495327</c:v>
                </c:pt>
                <c:pt idx="13">
                  <c:v>-0.08193753120145565</c:v>
                </c:pt>
                <c:pt idx="14">
                  <c:v>-0.05019316364717464</c:v>
                </c:pt>
                <c:pt idx="15">
                  <c:v>0.004816411966893794</c:v>
                </c:pt>
                <c:pt idx="16">
                  <c:v>-0.00421581824080923</c:v>
                </c:pt>
                <c:pt idx="17">
                  <c:v>-0.033009680361727384</c:v>
                </c:pt>
                <c:pt idx="18">
                  <c:v>-0.03168170828123091</c:v>
                </c:pt>
                <c:pt idx="19">
                  <c:v>-0.04142102724098179</c:v>
                </c:pt>
                <c:pt idx="20">
                  <c:v>-0.021089451865978166</c:v>
                </c:pt>
                <c:pt idx="21">
                  <c:v>-0.023591519728398125</c:v>
                </c:pt>
                <c:pt idx="22">
                  <c:v>-0.032716691073142484</c:v>
                </c:pt>
                <c:pt idx="23">
                  <c:v>0.00452626925933685</c:v>
                </c:pt>
                <c:pt idx="24">
                  <c:v>0.013557498949901901</c:v>
                </c:pt>
                <c:pt idx="25">
                  <c:v>0.028726387917439727</c:v>
                </c:pt>
                <c:pt idx="26">
                  <c:v>0.04151713841995494</c:v>
                </c:pt>
                <c:pt idx="27">
                  <c:v>0.028132856518937613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'39'!$K$1:$K$29</c:f>
              <c:numCache>
                <c:ptCount val="29"/>
                <c:pt idx="0">
                  <c:v>0</c:v>
                </c:pt>
                <c:pt idx="1">
                  <c:v>-0.003107142857142857</c:v>
                </c:pt>
                <c:pt idx="2">
                  <c:v>-0.006214285714285714</c:v>
                </c:pt>
                <c:pt idx="3">
                  <c:v>-0.02532142857142857</c:v>
                </c:pt>
                <c:pt idx="4">
                  <c:v>-0.07842857142857143</c:v>
                </c:pt>
                <c:pt idx="5">
                  <c:v>-0.1345357142857143</c:v>
                </c:pt>
                <c:pt idx="6">
                  <c:v>-0.15564285714285714</c:v>
                </c:pt>
                <c:pt idx="7">
                  <c:v>-0.13875</c:v>
                </c:pt>
                <c:pt idx="8">
                  <c:v>-0.08985714285714286</c:v>
                </c:pt>
                <c:pt idx="9">
                  <c:v>-0.02396428571428571</c:v>
                </c:pt>
                <c:pt idx="10">
                  <c:v>-7.142857142856604E-05</c:v>
                </c:pt>
                <c:pt idx="11">
                  <c:v>-0.0021785714285714256</c:v>
                </c:pt>
                <c:pt idx="12">
                  <c:v>-0.004285714285714282</c:v>
                </c:pt>
                <c:pt idx="13">
                  <c:v>0.005607142857142861</c:v>
                </c:pt>
                <c:pt idx="14">
                  <c:v>-0.012499999999999997</c:v>
                </c:pt>
                <c:pt idx="15">
                  <c:v>-0.012607142857142855</c:v>
                </c:pt>
                <c:pt idx="16">
                  <c:v>-0.004714285714285711</c:v>
                </c:pt>
                <c:pt idx="17">
                  <c:v>0.008178571428571434</c:v>
                </c:pt>
                <c:pt idx="18">
                  <c:v>0.039071428571428576</c:v>
                </c:pt>
                <c:pt idx="19">
                  <c:v>0.004964285714285721</c:v>
                </c:pt>
                <c:pt idx="20">
                  <c:v>-0.041142857142857134</c:v>
                </c:pt>
                <c:pt idx="21">
                  <c:v>-0.02625</c:v>
                </c:pt>
                <c:pt idx="22">
                  <c:v>0.0026428571428571464</c:v>
                </c:pt>
                <c:pt idx="23">
                  <c:v>0.04153571428571429</c:v>
                </c:pt>
                <c:pt idx="24">
                  <c:v>0.03242857142857143</c:v>
                </c:pt>
                <c:pt idx="25">
                  <c:v>0.004321428571428577</c:v>
                </c:pt>
                <c:pt idx="26">
                  <c:v>-0.02578571428571428</c:v>
                </c:pt>
                <c:pt idx="27">
                  <c:v>0.009107142857142866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'39'!$M$1:$M$29</c:f>
              <c:numCache>
                <c:ptCount val="29"/>
                <c:pt idx="0">
                  <c:v>0</c:v>
                </c:pt>
                <c:pt idx="1">
                  <c:v>0.0021785714285714186</c:v>
                </c:pt>
                <c:pt idx="2">
                  <c:v>-0.00364285714285717</c:v>
                </c:pt>
                <c:pt idx="3">
                  <c:v>0.011535714285714288</c:v>
                </c:pt>
                <c:pt idx="4">
                  <c:v>0.06371428571428571</c:v>
                </c:pt>
                <c:pt idx="5">
                  <c:v>0.09789285714285713</c:v>
                </c:pt>
                <c:pt idx="6">
                  <c:v>0.10807142857142857</c:v>
                </c:pt>
                <c:pt idx="7">
                  <c:v>0.11025</c:v>
                </c:pt>
                <c:pt idx="8">
                  <c:v>0.10542857142857143</c:v>
                </c:pt>
                <c:pt idx="9">
                  <c:v>0.07360714285714287</c:v>
                </c:pt>
                <c:pt idx="10">
                  <c:v>0.05178571428571429</c:v>
                </c:pt>
                <c:pt idx="11">
                  <c:v>0.052964285714285714</c:v>
                </c:pt>
                <c:pt idx="12">
                  <c:v>0.08314285714285716</c:v>
                </c:pt>
                <c:pt idx="13">
                  <c:v>0.08232142857142857</c:v>
                </c:pt>
                <c:pt idx="14">
                  <c:v>0.0345</c:v>
                </c:pt>
                <c:pt idx="15">
                  <c:v>-0.02632142857142855</c:v>
                </c:pt>
                <c:pt idx="16">
                  <c:v>-0.02014285714285713</c:v>
                </c:pt>
                <c:pt idx="17">
                  <c:v>0.007035714285714291</c:v>
                </c:pt>
                <c:pt idx="18">
                  <c:v>0.03421428571428573</c:v>
                </c:pt>
                <c:pt idx="19">
                  <c:v>0.013392857142857158</c:v>
                </c:pt>
                <c:pt idx="20">
                  <c:v>0.017571428571428585</c:v>
                </c:pt>
                <c:pt idx="21">
                  <c:v>-0.00024999999999997594</c:v>
                </c:pt>
                <c:pt idx="22">
                  <c:v>0.002928571428571433</c:v>
                </c:pt>
                <c:pt idx="23">
                  <c:v>0.026107142857142874</c:v>
                </c:pt>
                <c:pt idx="24">
                  <c:v>-0.027714285714285684</c:v>
                </c:pt>
                <c:pt idx="25">
                  <c:v>-0.06253571428571428</c:v>
                </c:pt>
                <c:pt idx="26">
                  <c:v>-0.07835714285714283</c:v>
                </c:pt>
                <c:pt idx="27">
                  <c:v>-0.060178571428571394</c:v>
                </c:pt>
                <c:pt idx="28">
                  <c:v>1.3877787807814457E-17</c:v>
                </c:pt>
              </c:numCache>
            </c:numRef>
          </c:val>
          <c:smooth val="0"/>
        </c:ser>
        <c:marker val="1"/>
        <c:axId val="22494697"/>
        <c:axId val="29999238"/>
      </c:lineChart>
      <c:catAx>
        <c:axId val="2249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9238"/>
        <c:crosses val="autoZero"/>
        <c:auto val="1"/>
        <c:lblOffset val="100"/>
        <c:noMultiLvlLbl val="0"/>
      </c:catAx>
      <c:valAx>
        <c:axId val="29999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9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'225'!$E$1:$E$29</c:f>
              <c:numCache>
                <c:ptCount val="29"/>
                <c:pt idx="0">
                  <c:v>0.012</c:v>
                </c:pt>
                <c:pt idx="1">
                  <c:v>-0.021</c:v>
                </c:pt>
                <c:pt idx="2">
                  <c:v>-0.043</c:v>
                </c:pt>
                <c:pt idx="3">
                  <c:v>-0.081</c:v>
                </c:pt>
                <c:pt idx="4">
                  <c:v>-0.062</c:v>
                </c:pt>
                <c:pt idx="5">
                  <c:v>-0.02</c:v>
                </c:pt>
                <c:pt idx="6">
                  <c:v>0.025</c:v>
                </c:pt>
                <c:pt idx="7">
                  <c:v>0.015</c:v>
                </c:pt>
                <c:pt idx="8">
                  <c:v>0.014</c:v>
                </c:pt>
                <c:pt idx="9">
                  <c:v>-0.012</c:v>
                </c:pt>
                <c:pt idx="10">
                  <c:v>-0.034</c:v>
                </c:pt>
                <c:pt idx="11">
                  <c:v>-0.014</c:v>
                </c:pt>
                <c:pt idx="12">
                  <c:v>0.046</c:v>
                </c:pt>
                <c:pt idx="13">
                  <c:v>0.012</c:v>
                </c:pt>
                <c:pt idx="14">
                  <c:v>0.032</c:v>
                </c:pt>
                <c:pt idx="15">
                  <c:v>0.064</c:v>
                </c:pt>
                <c:pt idx="16">
                  <c:v>0.058</c:v>
                </c:pt>
                <c:pt idx="17">
                  <c:v>0.056</c:v>
                </c:pt>
                <c:pt idx="18">
                  <c:v>0.075</c:v>
                </c:pt>
                <c:pt idx="19">
                  <c:v>0.07</c:v>
                </c:pt>
                <c:pt idx="20">
                  <c:v>0.168</c:v>
                </c:pt>
                <c:pt idx="21">
                  <c:v>0.142</c:v>
                </c:pt>
                <c:pt idx="22">
                  <c:v>0.121</c:v>
                </c:pt>
                <c:pt idx="23">
                  <c:v>0.115</c:v>
                </c:pt>
                <c:pt idx="24">
                  <c:v>0.106</c:v>
                </c:pt>
                <c:pt idx="25">
                  <c:v>0.129</c:v>
                </c:pt>
                <c:pt idx="26">
                  <c:v>0.146</c:v>
                </c:pt>
                <c:pt idx="27">
                  <c:v>0.148</c:v>
                </c:pt>
                <c:pt idx="28">
                  <c:v>0.035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'225'!$F$1:$F$29</c:f>
              <c:numCache>
                <c:ptCount val="29"/>
                <c:pt idx="0">
                  <c:v>0.036</c:v>
                </c:pt>
                <c:pt idx="1">
                  <c:v>0.104</c:v>
                </c:pt>
                <c:pt idx="2">
                  <c:v>0.115</c:v>
                </c:pt>
                <c:pt idx="3">
                  <c:v>0.095</c:v>
                </c:pt>
                <c:pt idx="4">
                  <c:v>0.055</c:v>
                </c:pt>
                <c:pt idx="5">
                  <c:v>0.091</c:v>
                </c:pt>
                <c:pt idx="6">
                  <c:v>0.096</c:v>
                </c:pt>
                <c:pt idx="7">
                  <c:v>0.048</c:v>
                </c:pt>
                <c:pt idx="8">
                  <c:v>0.003</c:v>
                </c:pt>
                <c:pt idx="9">
                  <c:v>0.012</c:v>
                </c:pt>
                <c:pt idx="10">
                  <c:v>0.039</c:v>
                </c:pt>
                <c:pt idx="11">
                  <c:v>0.064</c:v>
                </c:pt>
                <c:pt idx="12">
                  <c:v>0.037</c:v>
                </c:pt>
                <c:pt idx="13">
                  <c:v>0.006</c:v>
                </c:pt>
                <c:pt idx="14">
                  <c:v>0.044</c:v>
                </c:pt>
                <c:pt idx="15">
                  <c:v>0.086</c:v>
                </c:pt>
                <c:pt idx="16">
                  <c:v>0.115</c:v>
                </c:pt>
                <c:pt idx="17">
                  <c:v>0.147</c:v>
                </c:pt>
                <c:pt idx="18">
                  <c:v>0.045</c:v>
                </c:pt>
                <c:pt idx="19">
                  <c:v>0.045</c:v>
                </c:pt>
                <c:pt idx="20">
                  <c:v>0.026</c:v>
                </c:pt>
                <c:pt idx="21">
                  <c:v>0.049</c:v>
                </c:pt>
                <c:pt idx="22">
                  <c:v>0.039</c:v>
                </c:pt>
                <c:pt idx="23">
                  <c:v>0.011</c:v>
                </c:pt>
                <c:pt idx="24">
                  <c:v>0.013</c:v>
                </c:pt>
                <c:pt idx="25">
                  <c:v>0.007</c:v>
                </c:pt>
                <c:pt idx="26">
                  <c:v>-0.028</c:v>
                </c:pt>
                <c:pt idx="27">
                  <c:v>-0.086</c:v>
                </c:pt>
                <c:pt idx="28">
                  <c:v>-0.102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'225'!$G$1:$G$29</c:f>
              <c:numCache>
                <c:ptCount val="29"/>
                <c:pt idx="0">
                  <c:v>0.03794733192202055</c:v>
                </c:pt>
                <c:pt idx="1">
                  <c:v>0.10609901036296239</c:v>
                </c:pt>
                <c:pt idx="2">
                  <c:v>0.12277621919573839</c:v>
                </c:pt>
                <c:pt idx="3">
                  <c:v>0.12484390253432484</c:v>
                </c:pt>
                <c:pt idx="4">
                  <c:v>0.08287943049997387</c:v>
                </c:pt>
                <c:pt idx="5">
                  <c:v>0.09317188417113824</c:v>
                </c:pt>
                <c:pt idx="6">
                  <c:v>0.09920181449953423</c:v>
                </c:pt>
                <c:pt idx="7">
                  <c:v>0.05028916384272063</c:v>
                </c:pt>
                <c:pt idx="8">
                  <c:v>0.014317821063276354</c:v>
                </c:pt>
                <c:pt idx="9">
                  <c:v>0.01697056274847714</c:v>
                </c:pt>
                <c:pt idx="10">
                  <c:v>0.05173973328110612</c:v>
                </c:pt>
                <c:pt idx="11">
                  <c:v>0.0655133574166368</c:v>
                </c:pt>
                <c:pt idx="12">
                  <c:v>0.05903388857258176</c:v>
                </c:pt>
                <c:pt idx="13">
                  <c:v>0.01341640786499874</c:v>
                </c:pt>
                <c:pt idx="14">
                  <c:v>0.054405882034941774</c:v>
                </c:pt>
                <c:pt idx="15">
                  <c:v>0.10720074626605917</c:v>
                </c:pt>
                <c:pt idx="16">
                  <c:v>0.1287982919141399</c:v>
                </c:pt>
                <c:pt idx="17">
                  <c:v>0.15730543537970962</c:v>
                </c:pt>
                <c:pt idx="18">
                  <c:v>0.08746427842267951</c:v>
                </c:pt>
                <c:pt idx="19">
                  <c:v>0.0832165848854662</c:v>
                </c:pt>
                <c:pt idx="20">
                  <c:v>0.17</c:v>
                </c:pt>
                <c:pt idx="21">
                  <c:v>0.1502165104108067</c:v>
                </c:pt>
                <c:pt idx="22">
                  <c:v>0.12712985487288184</c:v>
                </c:pt>
                <c:pt idx="23">
                  <c:v>0.11552488909321662</c:v>
                </c:pt>
                <c:pt idx="24">
                  <c:v>0.10679419459877021</c:v>
                </c:pt>
                <c:pt idx="25">
                  <c:v>0.12918978287774927</c:v>
                </c:pt>
                <c:pt idx="26">
                  <c:v>0.14866068747318506</c:v>
                </c:pt>
                <c:pt idx="27">
                  <c:v>0.1711724276862369</c:v>
                </c:pt>
                <c:pt idx="28">
                  <c:v>0.10783784122468328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'225'!$H$1:$H$29</c:f>
              <c:numCache>
                <c:ptCount val="29"/>
                <c:pt idx="0">
                  <c:v>0.03794733192202055</c:v>
                </c:pt>
                <c:pt idx="1">
                  <c:v>0.04044342153997279</c:v>
                </c:pt>
                <c:pt idx="2">
                  <c:v>0.042939511157925034</c:v>
                </c:pt>
                <c:pt idx="3">
                  <c:v>0.04543560077587727</c:v>
                </c:pt>
                <c:pt idx="4">
                  <c:v>0.04793169039382951</c:v>
                </c:pt>
                <c:pt idx="5">
                  <c:v>0.05042778001178175</c:v>
                </c:pt>
                <c:pt idx="6">
                  <c:v>0.05292386962973399</c:v>
                </c:pt>
                <c:pt idx="7">
                  <c:v>0.05541995924768623</c:v>
                </c:pt>
                <c:pt idx="8">
                  <c:v>0.057916048865638475</c:v>
                </c:pt>
                <c:pt idx="9">
                  <c:v>0.06041213848359071</c:v>
                </c:pt>
                <c:pt idx="10">
                  <c:v>0.06290822810154295</c:v>
                </c:pt>
                <c:pt idx="11">
                  <c:v>0.06540431771949519</c:v>
                </c:pt>
                <c:pt idx="12">
                  <c:v>0.06790040733744743</c:v>
                </c:pt>
                <c:pt idx="13">
                  <c:v>0.07039649695539968</c:v>
                </c:pt>
                <c:pt idx="14">
                  <c:v>0.0728925865733519</c:v>
                </c:pt>
                <c:pt idx="15">
                  <c:v>0.07538867619130415</c:v>
                </c:pt>
                <c:pt idx="16">
                  <c:v>0.07788476580925639</c:v>
                </c:pt>
                <c:pt idx="17">
                  <c:v>0.08038085542720863</c:v>
                </c:pt>
                <c:pt idx="18">
                  <c:v>0.08287694504516088</c:v>
                </c:pt>
                <c:pt idx="19">
                  <c:v>0.0853730346631131</c:v>
                </c:pt>
                <c:pt idx="20">
                  <c:v>0.08786912428106536</c:v>
                </c:pt>
                <c:pt idx="21">
                  <c:v>0.0903652138990176</c:v>
                </c:pt>
                <c:pt idx="22">
                  <c:v>0.09286130351696983</c:v>
                </c:pt>
                <c:pt idx="23">
                  <c:v>0.09535739313492207</c:v>
                </c:pt>
                <c:pt idx="24">
                  <c:v>0.09785348275287431</c:v>
                </c:pt>
                <c:pt idx="25">
                  <c:v>0.10034957237082656</c:v>
                </c:pt>
                <c:pt idx="26">
                  <c:v>0.10284566198877879</c:v>
                </c:pt>
                <c:pt idx="27">
                  <c:v>0.10534175160673104</c:v>
                </c:pt>
                <c:pt idx="28">
                  <c:v>0.10783784122468326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'225'!$J$1:$J$29</c:f>
              <c:numCache>
                <c:ptCount val="29"/>
                <c:pt idx="0">
                  <c:v>0.012</c:v>
                </c:pt>
                <c:pt idx="1">
                  <c:v>0.012821428571428572</c:v>
                </c:pt>
                <c:pt idx="2">
                  <c:v>0.013642857142857144</c:v>
                </c:pt>
                <c:pt idx="3">
                  <c:v>0.014464285714285714</c:v>
                </c:pt>
                <c:pt idx="4">
                  <c:v>0.015285714285714286</c:v>
                </c:pt>
                <c:pt idx="5">
                  <c:v>0.016107142857142858</c:v>
                </c:pt>
                <c:pt idx="6">
                  <c:v>0.01692857142857143</c:v>
                </c:pt>
                <c:pt idx="7">
                  <c:v>0.017750000000000002</c:v>
                </c:pt>
                <c:pt idx="8">
                  <c:v>0.018571428571428572</c:v>
                </c:pt>
                <c:pt idx="9">
                  <c:v>0.019392857142857146</c:v>
                </c:pt>
                <c:pt idx="10">
                  <c:v>0.020214285714285716</c:v>
                </c:pt>
                <c:pt idx="11">
                  <c:v>0.02103571428571429</c:v>
                </c:pt>
                <c:pt idx="12">
                  <c:v>0.02185714285714286</c:v>
                </c:pt>
                <c:pt idx="13">
                  <c:v>0.02267857142857143</c:v>
                </c:pt>
                <c:pt idx="14">
                  <c:v>0.0235</c:v>
                </c:pt>
                <c:pt idx="15">
                  <c:v>0.024321428571428574</c:v>
                </c:pt>
                <c:pt idx="16">
                  <c:v>0.025142857142857147</c:v>
                </c:pt>
                <c:pt idx="17">
                  <c:v>0.025964285714285718</c:v>
                </c:pt>
                <c:pt idx="18">
                  <c:v>0.026785714285714288</c:v>
                </c:pt>
                <c:pt idx="19">
                  <c:v>0.027607142857142858</c:v>
                </c:pt>
                <c:pt idx="20">
                  <c:v>0.02842857142857143</c:v>
                </c:pt>
                <c:pt idx="21">
                  <c:v>0.029250000000000005</c:v>
                </c:pt>
                <c:pt idx="22">
                  <c:v>0.030071428571428575</c:v>
                </c:pt>
                <c:pt idx="23">
                  <c:v>0.030892857142857146</c:v>
                </c:pt>
                <c:pt idx="24">
                  <c:v>0.03171428571428572</c:v>
                </c:pt>
                <c:pt idx="25">
                  <c:v>0.03253571428571429</c:v>
                </c:pt>
                <c:pt idx="26">
                  <c:v>0.03335714285714286</c:v>
                </c:pt>
                <c:pt idx="27">
                  <c:v>0.03417857142857143</c:v>
                </c:pt>
                <c:pt idx="28">
                  <c:v>0.035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'225'!$L$1:$L$29</c:f>
              <c:numCache>
                <c:ptCount val="29"/>
                <c:pt idx="0">
                  <c:v>0.036</c:v>
                </c:pt>
                <c:pt idx="1">
                  <c:v>0.03107142857142857</c:v>
                </c:pt>
                <c:pt idx="2">
                  <c:v>0.02614285714285714</c:v>
                </c:pt>
                <c:pt idx="3">
                  <c:v>0.021214285714285713</c:v>
                </c:pt>
                <c:pt idx="4">
                  <c:v>0.016285714285714285</c:v>
                </c:pt>
                <c:pt idx="5">
                  <c:v>0.011357142857142857</c:v>
                </c:pt>
                <c:pt idx="6">
                  <c:v>0.006428571428571429</c:v>
                </c:pt>
                <c:pt idx="7">
                  <c:v>0.0015000000000000013</c:v>
                </c:pt>
                <c:pt idx="8">
                  <c:v>-0.0034285714285714267</c:v>
                </c:pt>
                <c:pt idx="9">
                  <c:v>-0.008357142857142855</c:v>
                </c:pt>
                <c:pt idx="10">
                  <c:v>-0.013285714285714283</c:v>
                </c:pt>
                <c:pt idx="11">
                  <c:v>-0.01821428571428571</c:v>
                </c:pt>
                <c:pt idx="12">
                  <c:v>-0.02314285714285714</c:v>
                </c:pt>
                <c:pt idx="13">
                  <c:v>-0.02807142857142856</c:v>
                </c:pt>
                <c:pt idx="14">
                  <c:v>-0.032999999999999995</c:v>
                </c:pt>
                <c:pt idx="15">
                  <c:v>-0.03792857142857143</c:v>
                </c:pt>
                <c:pt idx="16">
                  <c:v>-0.04285714285714285</c:v>
                </c:pt>
                <c:pt idx="17">
                  <c:v>-0.04778571428571427</c:v>
                </c:pt>
                <c:pt idx="18">
                  <c:v>-0.05271428571428571</c:v>
                </c:pt>
                <c:pt idx="19">
                  <c:v>-0.05764285714285714</c:v>
                </c:pt>
                <c:pt idx="20">
                  <c:v>-0.06257142857142856</c:v>
                </c:pt>
                <c:pt idx="21">
                  <c:v>-0.06749999999999998</c:v>
                </c:pt>
                <c:pt idx="22">
                  <c:v>-0.07242857142857143</c:v>
                </c:pt>
                <c:pt idx="23">
                  <c:v>-0.07735714285714285</c:v>
                </c:pt>
                <c:pt idx="24">
                  <c:v>-0.08228571428571427</c:v>
                </c:pt>
                <c:pt idx="25">
                  <c:v>-0.08721428571428569</c:v>
                </c:pt>
                <c:pt idx="26">
                  <c:v>-0.09214285714285711</c:v>
                </c:pt>
                <c:pt idx="27">
                  <c:v>-0.09707142857142856</c:v>
                </c:pt>
                <c:pt idx="28">
                  <c:v>-0.10199999999999998</c:v>
                </c:pt>
              </c:numCache>
            </c:numRef>
          </c:val>
          <c:smooth val="0"/>
        </c:ser>
        <c:marker val="1"/>
        <c:axId val="18014191"/>
        <c:axId val="25123828"/>
      </c:lineChart>
      <c:catAx>
        <c:axId val="1801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3828"/>
        <c:crosses val="autoZero"/>
        <c:auto val="1"/>
        <c:lblOffset val="100"/>
        <c:noMultiLvlLbl val="0"/>
      </c:catAx>
      <c:valAx>
        <c:axId val="25123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1419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0.50025</cdr:y>
    </cdr:from>
    <cdr:to>
      <cdr:x>0.522</cdr:x>
      <cdr:y>0.58475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123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13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86325" y="200025"/>
        <a:ext cx="3638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6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9600" y="200025"/>
        <a:ext cx="3648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600075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09600" y="2562225"/>
        <a:ext cx="36480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13</xdr:col>
      <xdr:colOff>600075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876800" y="2562225"/>
        <a:ext cx="36480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20</xdr:col>
      <xdr:colOff>600075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9144000" y="200025"/>
        <a:ext cx="364807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600075</xdr:colOff>
      <xdr:row>33</xdr:row>
      <xdr:rowOff>0</xdr:rowOff>
    </xdr:to>
    <xdr:graphicFrame>
      <xdr:nvGraphicFramePr>
        <xdr:cNvPr id="6" name="Chart 6"/>
        <xdr:cNvGraphicFramePr/>
      </xdr:nvGraphicFramePr>
      <xdr:xfrm>
        <a:off x="9144000" y="2562225"/>
        <a:ext cx="36480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600075</xdr:colOff>
      <xdr:row>49</xdr:row>
      <xdr:rowOff>0</xdr:rowOff>
    </xdr:to>
    <xdr:graphicFrame>
      <xdr:nvGraphicFramePr>
        <xdr:cNvPr id="7" name="Chart 7"/>
        <xdr:cNvGraphicFramePr/>
      </xdr:nvGraphicFramePr>
      <xdr:xfrm>
        <a:off x="609600" y="4943475"/>
        <a:ext cx="364807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600075</xdr:colOff>
      <xdr:row>49</xdr:row>
      <xdr:rowOff>0</xdr:rowOff>
    </xdr:to>
    <xdr:graphicFrame>
      <xdr:nvGraphicFramePr>
        <xdr:cNvPr id="8" name="Chart 8"/>
        <xdr:cNvGraphicFramePr/>
      </xdr:nvGraphicFramePr>
      <xdr:xfrm>
        <a:off x="4876800" y="4943475"/>
        <a:ext cx="364807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graphicFrame>
      <xdr:nvGraphicFramePr>
        <xdr:cNvPr id="9" name="Chart 9"/>
        <xdr:cNvGraphicFramePr/>
      </xdr:nvGraphicFramePr>
      <xdr:xfrm>
        <a:off x="9144000" y="4943475"/>
        <a:ext cx="364807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276225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38100" y="28575"/>
        <a:ext cx="99726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0.037</v>
      </c>
      <c r="F1">
        <v>0.038</v>
      </c>
      <c r="G1">
        <f aca="true" t="shared" si="0" ref="G1:G29">SQRT(F1*F1+E1*E1)</f>
        <v>0.05303772242470447</v>
      </c>
      <c r="H1">
        <f>($G$32*0)+$G$33</f>
        <v>0.05303772242470447</v>
      </c>
      <c r="I1">
        <f aca="true" t="shared" si="1" ref="I1:I29">G1-H1</f>
        <v>0</v>
      </c>
      <c r="J1">
        <f>($E$32*0)+$E$33</f>
        <v>0.037</v>
      </c>
      <c r="K1">
        <f aca="true" t="shared" si="2" ref="K1:K29">E1-J1</f>
        <v>0</v>
      </c>
      <c r="L1">
        <f>($F$32*0)+$F$33</f>
        <v>0.038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0.06</v>
      </c>
      <c r="F2">
        <v>0.11</v>
      </c>
      <c r="G2">
        <f t="shared" si="0"/>
        <v>0.12529964086141668</v>
      </c>
      <c r="H2">
        <f>($G$32*1)+$G$33</f>
        <v>0.05570670817352954</v>
      </c>
      <c r="I2">
        <f t="shared" si="1"/>
        <v>0.06959293268788713</v>
      </c>
      <c r="J2">
        <f>($E$32*1)+$E$33</f>
        <v>0.038</v>
      </c>
      <c r="K2">
        <f t="shared" si="2"/>
        <v>0.022</v>
      </c>
      <c r="L2">
        <f>($F$32*1)+$F$33</f>
        <v>0.03271428571428572</v>
      </c>
      <c r="M2">
        <f t="shared" si="3"/>
        <v>0.07728571428571429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0.095</v>
      </c>
      <c r="F3">
        <v>0.124</v>
      </c>
      <c r="G3">
        <f t="shared" si="0"/>
        <v>0.15620819440733574</v>
      </c>
      <c r="H3">
        <f>($G$32*2)+$G$33</f>
        <v>0.0583756939223546</v>
      </c>
      <c r="I3">
        <f t="shared" si="1"/>
        <v>0.09783250048498114</v>
      </c>
      <c r="J3">
        <f>($E$32*2)+$E$33</f>
        <v>0.039</v>
      </c>
      <c r="K3">
        <f t="shared" si="2"/>
        <v>0.056</v>
      </c>
      <c r="L3">
        <f>($F$32*2)+$F$33</f>
        <v>0.027428571428571427</v>
      </c>
      <c r="M3">
        <f t="shared" si="3"/>
        <v>0.09657142857142857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0.08</v>
      </c>
      <c r="F4">
        <v>0.059</v>
      </c>
      <c r="G4">
        <f t="shared" si="0"/>
        <v>0.09940321926376429</v>
      </c>
      <c r="H4">
        <f>($G$32*3)+$G$33</f>
        <v>0.06104467967117967</v>
      </c>
      <c r="I4">
        <f t="shared" si="1"/>
        <v>0.03835853959258462</v>
      </c>
      <c r="J4">
        <f>($E$32*3)+$E$33</f>
        <v>0.04</v>
      </c>
      <c r="K4">
        <f t="shared" si="2"/>
        <v>0.04</v>
      </c>
      <c r="L4">
        <f>($F$32*3)+$F$33</f>
        <v>0.022142857142857145</v>
      </c>
      <c r="M4">
        <f t="shared" si="3"/>
        <v>0.03685714285714285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0.042</v>
      </c>
      <c r="F5">
        <v>-0.011</v>
      </c>
      <c r="G5">
        <f t="shared" si="0"/>
        <v>0.04341658669218482</v>
      </c>
      <c r="H5">
        <f>($G$32*4)+$G$33</f>
        <v>0.06371366542000474</v>
      </c>
      <c r="I5">
        <f t="shared" si="1"/>
        <v>-0.02029707872781992</v>
      </c>
      <c r="J5">
        <f>($E$32*4)+$E$33</f>
        <v>0.041</v>
      </c>
      <c r="K5">
        <f t="shared" si="2"/>
        <v>0.0010000000000000009</v>
      </c>
      <c r="L5">
        <f>($F$32*4)+$F$33</f>
        <v>0.01685714285714286</v>
      </c>
      <c r="M5">
        <f t="shared" si="3"/>
        <v>-0.027857142857142858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0.087</v>
      </c>
      <c r="F6">
        <v>-0.01</v>
      </c>
      <c r="G6">
        <f t="shared" si="0"/>
        <v>0.0875728268357257</v>
      </c>
      <c r="H6">
        <f>($G$32*5)+$G$33</f>
        <v>0.06638265116882981</v>
      </c>
      <c r="I6">
        <f t="shared" si="1"/>
        <v>0.02119017566689589</v>
      </c>
      <c r="J6">
        <f>($E$32*5)+$E$33</f>
        <v>0.041999999999999996</v>
      </c>
      <c r="K6">
        <f t="shared" si="2"/>
        <v>0.045</v>
      </c>
      <c r="L6">
        <f>($F$32*5)+$F$33</f>
        <v>0.011571428571428573</v>
      </c>
      <c r="M6">
        <f t="shared" si="3"/>
        <v>-0.021571428571428575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0.11</v>
      </c>
      <c r="F7">
        <v>0.015</v>
      </c>
      <c r="G7">
        <f t="shared" si="0"/>
        <v>0.11101801655587258</v>
      </c>
      <c r="H7">
        <f>($G$32*6)+$G$33</f>
        <v>0.06905163691765487</v>
      </c>
      <c r="I7">
        <f t="shared" si="1"/>
        <v>0.04196637963821771</v>
      </c>
      <c r="J7">
        <f>($E$32*6)+$E$33</f>
        <v>0.043</v>
      </c>
      <c r="K7">
        <f t="shared" si="2"/>
        <v>0.067</v>
      </c>
      <c r="L7">
        <f>($F$32*6)+$F$33</f>
        <v>0.00628571428571429</v>
      </c>
      <c r="M7">
        <f t="shared" si="3"/>
        <v>0.00871428571428571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0.106</v>
      </c>
      <c r="F8">
        <v>0.034</v>
      </c>
      <c r="G8">
        <f t="shared" si="0"/>
        <v>0.11131936040060597</v>
      </c>
      <c r="H8">
        <f>($G$32*7)+$G$33</f>
        <v>0.07172062266647994</v>
      </c>
      <c r="I8">
        <f t="shared" si="1"/>
        <v>0.03959873773412603</v>
      </c>
      <c r="J8">
        <f>($E$32*7)+$E$33</f>
        <v>0.044</v>
      </c>
      <c r="K8">
        <f t="shared" si="2"/>
        <v>0.062</v>
      </c>
      <c r="L8">
        <f>($F$32*7)+$F$33</f>
        <v>0.0010000000000000009</v>
      </c>
      <c r="M8">
        <f t="shared" si="3"/>
        <v>0.033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0.097</v>
      </c>
      <c r="F9">
        <v>-0.018</v>
      </c>
      <c r="G9">
        <f t="shared" si="0"/>
        <v>0.09865596788841514</v>
      </c>
      <c r="H9">
        <f>($G$32*8)+$G$33</f>
        <v>0.07438960841530501</v>
      </c>
      <c r="I9">
        <f t="shared" si="1"/>
        <v>0.024266359473110136</v>
      </c>
      <c r="J9">
        <f>($E$32*8)+$E$33</f>
        <v>0.045</v>
      </c>
      <c r="K9">
        <f t="shared" si="2"/>
        <v>0.052000000000000005</v>
      </c>
      <c r="L9">
        <f>($F$32*8)+$F$33</f>
        <v>-0.004285714285714282</v>
      </c>
      <c r="M9">
        <f t="shared" si="3"/>
        <v>-0.013714285714285717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0.091</v>
      </c>
      <c r="F10">
        <v>-0.034</v>
      </c>
      <c r="G10">
        <f t="shared" si="0"/>
        <v>0.09714422267947796</v>
      </c>
      <c r="H10">
        <f>($G$32*9)+$G$33</f>
        <v>0.07705859416413008</v>
      </c>
      <c r="I10">
        <f t="shared" si="1"/>
        <v>0.020085628515347884</v>
      </c>
      <c r="J10">
        <f>($E$32*9)+$E$33</f>
        <v>0.046</v>
      </c>
      <c r="K10">
        <f t="shared" si="2"/>
        <v>0.045</v>
      </c>
      <c r="L10">
        <f>($F$32*9)+$F$33</f>
        <v>-0.009571428571428564</v>
      </c>
      <c r="M10">
        <f t="shared" si="3"/>
        <v>-0.02442857142857144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0.069</v>
      </c>
      <c r="F11">
        <v>0.006</v>
      </c>
      <c r="G11">
        <f t="shared" si="0"/>
        <v>0.06926037828369118</v>
      </c>
      <c r="H11">
        <f>($G$32*10)+$G$33</f>
        <v>0.07972757991295515</v>
      </c>
      <c r="I11">
        <f t="shared" si="1"/>
        <v>-0.01046720162926397</v>
      </c>
      <c r="J11">
        <f>($E$32*10)+$E$33</f>
        <v>0.047</v>
      </c>
      <c r="K11">
        <f t="shared" si="2"/>
        <v>0.022000000000000006</v>
      </c>
      <c r="L11">
        <f>($F$32*10)+$F$33</f>
        <v>-0.014857142857142853</v>
      </c>
      <c r="M11">
        <f t="shared" si="3"/>
        <v>0.020857142857142852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0.095</v>
      </c>
      <c r="F12">
        <v>0.031</v>
      </c>
      <c r="G12">
        <f t="shared" si="0"/>
        <v>0.09992997548283498</v>
      </c>
      <c r="H12">
        <f>($G$32*11)+$G$33</f>
        <v>0.08239656566178022</v>
      </c>
      <c r="I12">
        <f t="shared" si="1"/>
        <v>0.017533409821054766</v>
      </c>
      <c r="J12">
        <f>($E$32*11)+$E$33</f>
        <v>0.048</v>
      </c>
      <c r="K12">
        <f t="shared" si="2"/>
        <v>0.047</v>
      </c>
      <c r="L12">
        <f>($F$32*11)+$F$33</f>
        <v>-0.020142857142857136</v>
      </c>
      <c r="M12">
        <f t="shared" si="3"/>
        <v>0.051142857142857136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0.107</v>
      </c>
      <c r="F13">
        <v>0.034</v>
      </c>
      <c r="G13">
        <f t="shared" si="0"/>
        <v>0.11227199116431488</v>
      </c>
      <c r="H13">
        <f>($G$32*12)+$G$33</f>
        <v>0.08506555141060529</v>
      </c>
      <c r="I13">
        <f t="shared" si="1"/>
        <v>0.027206439753709594</v>
      </c>
      <c r="J13">
        <f>($E$32*12)+$E$33</f>
        <v>0.049</v>
      </c>
      <c r="K13">
        <f t="shared" si="2"/>
        <v>0.057999999999999996</v>
      </c>
      <c r="L13">
        <f>($F$32*12)+$F$33</f>
        <v>-0.02542857142857142</v>
      </c>
      <c r="M13">
        <f t="shared" si="3"/>
        <v>0.05942857142857142</v>
      </c>
    </row>
    <row r="14" spans="1:13" ht="12.75">
      <c r="A14">
        <v>0.148</v>
      </c>
      <c r="B14">
        <v>0.037</v>
      </c>
      <c r="C14">
        <v>4.547</v>
      </c>
      <c r="D14">
        <v>1.689</v>
      </c>
      <c r="E14">
        <v>0.068</v>
      </c>
      <c r="F14">
        <v>0.001</v>
      </c>
      <c r="G14">
        <f t="shared" si="0"/>
        <v>0.06800735254367722</v>
      </c>
      <c r="H14">
        <f>($G$32*13)+$G$33</f>
        <v>0.08773453715943036</v>
      </c>
      <c r="I14">
        <f t="shared" si="1"/>
        <v>-0.019727184615753138</v>
      </c>
      <c r="J14">
        <f>($E$32*13)+$E$33</f>
        <v>0.05</v>
      </c>
      <c r="K14">
        <f t="shared" si="2"/>
        <v>0.018000000000000002</v>
      </c>
      <c r="L14">
        <f>($F$32*13)+$F$33</f>
        <v>-0.0307142857142857</v>
      </c>
      <c r="M14">
        <f t="shared" si="3"/>
        <v>0.0317142857142857</v>
      </c>
    </row>
    <row r="15" spans="1:13" ht="12.75">
      <c r="A15">
        <v>0.148</v>
      </c>
      <c r="B15">
        <v>0.055</v>
      </c>
      <c r="C15">
        <v>4.547</v>
      </c>
      <c r="D15">
        <v>1.689</v>
      </c>
      <c r="E15">
        <v>0.058</v>
      </c>
      <c r="F15">
        <v>-0.005</v>
      </c>
      <c r="G15">
        <f t="shared" si="0"/>
        <v>0.05821511831131154</v>
      </c>
      <c r="H15">
        <f>($G$32*14)+$G$33</f>
        <v>0.09040352290825543</v>
      </c>
      <c r="I15">
        <f t="shared" si="1"/>
        <v>-0.03218840459694389</v>
      </c>
      <c r="J15">
        <f>($E$32*14)+$E$33</f>
        <v>0.051000000000000004</v>
      </c>
      <c r="K15">
        <f t="shared" si="2"/>
        <v>0.006999999999999999</v>
      </c>
      <c r="L15">
        <f>($F$32*14)+$F$33</f>
        <v>-0.036</v>
      </c>
      <c r="M15">
        <f t="shared" si="3"/>
        <v>0.030999999999999996</v>
      </c>
    </row>
    <row r="16" spans="1:13" ht="12.75">
      <c r="A16">
        <v>0.148</v>
      </c>
      <c r="B16">
        <v>0.015</v>
      </c>
      <c r="C16">
        <v>4.547</v>
      </c>
      <c r="D16">
        <v>1.689</v>
      </c>
      <c r="E16">
        <v>0.106</v>
      </c>
      <c r="F16">
        <v>0.004</v>
      </c>
      <c r="G16">
        <f t="shared" si="0"/>
        <v>0.10607544484940895</v>
      </c>
      <c r="H16">
        <f>($G$32*15)+$G$33</f>
        <v>0.09307250865708049</v>
      </c>
      <c r="I16">
        <f t="shared" si="1"/>
        <v>0.013002936192328465</v>
      </c>
      <c r="J16">
        <f>($E$32*15)+$E$33</f>
        <v>0.052000000000000005</v>
      </c>
      <c r="K16">
        <f t="shared" si="2"/>
        <v>0.05399999999999999</v>
      </c>
      <c r="L16">
        <f>($F$32*15)+$F$33</f>
        <v>-0.04128571428571428</v>
      </c>
      <c r="M16">
        <f t="shared" si="3"/>
        <v>0.045285714285714276</v>
      </c>
    </row>
    <row r="17" spans="1:13" ht="12.75">
      <c r="A17">
        <v>0.148</v>
      </c>
      <c r="B17">
        <v>0.044</v>
      </c>
      <c r="C17">
        <v>4.547</v>
      </c>
      <c r="D17">
        <v>1.689</v>
      </c>
      <c r="E17">
        <v>0.153</v>
      </c>
      <c r="F17">
        <v>-0.028</v>
      </c>
      <c r="G17">
        <f t="shared" si="0"/>
        <v>0.15554099138169333</v>
      </c>
      <c r="H17">
        <f>($G$32*16)+$G$33</f>
        <v>0.09574149440590556</v>
      </c>
      <c r="I17">
        <f t="shared" si="1"/>
        <v>0.05979949697578778</v>
      </c>
      <c r="J17">
        <f>($E$32*16)+$E$33</f>
        <v>0.053000000000000005</v>
      </c>
      <c r="K17">
        <f t="shared" si="2"/>
        <v>0.09999999999999999</v>
      </c>
      <c r="L17">
        <f>($F$32*16)+$F$33</f>
        <v>-0.04657142857142856</v>
      </c>
      <c r="M17">
        <f t="shared" si="3"/>
        <v>0.01857142857142856</v>
      </c>
    </row>
    <row r="18" spans="1:13" ht="12.75">
      <c r="A18">
        <v>0.148</v>
      </c>
      <c r="B18">
        <v>0.423</v>
      </c>
      <c r="C18">
        <v>4.547</v>
      </c>
      <c r="D18">
        <v>1.689</v>
      </c>
      <c r="E18">
        <v>0.132</v>
      </c>
      <c r="F18">
        <v>-0.031</v>
      </c>
      <c r="G18">
        <f t="shared" si="0"/>
        <v>0.13559129765585992</v>
      </c>
      <c r="H18">
        <f>($G$32*17)+$G$33</f>
        <v>0.09841048015473063</v>
      </c>
      <c r="I18">
        <f t="shared" si="1"/>
        <v>0.037180817501129296</v>
      </c>
      <c r="J18">
        <f>($E$32*17)+$E$33</f>
        <v>0.054000000000000006</v>
      </c>
      <c r="K18">
        <f t="shared" si="2"/>
        <v>0.078</v>
      </c>
      <c r="L18">
        <f>($F$32*17)+$F$33</f>
        <v>-0.051857142857142845</v>
      </c>
      <c r="M18">
        <f t="shared" si="3"/>
        <v>0.020857142857142845</v>
      </c>
    </row>
    <row r="19" spans="1:13" ht="12.75">
      <c r="A19">
        <v>0.148</v>
      </c>
      <c r="B19">
        <v>0.04</v>
      </c>
      <c r="C19">
        <v>4.547</v>
      </c>
      <c r="D19">
        <v>1.689</v>
      </c>
      <c r="E19">
        <v>0.134</v>
      </c>
      <c r="F19">
        <v>-0.045</v>
      </c>
      <c r="G19">
        <f t="shared" si="0"/>
        <v>0.14135416513141735</v>
      </c>
      <c r="H19">
        <f>($G$32*18)+$G$33</f>
        <v>0.10107946590355568</v>
      </c>
      <c r="I19">
        <f t="shared" si="1"/>
        <v>0.04027469922786167</v>
      </c>
      <c r="J19">
        <f>($E$32*18)+$E$33</f>
        <v>0.05500000000000001</v>
      </c>
      <c r="K19">
        <f t="shared" si="2"/>
        <v>0.079</v>
      </c>
      <c r="L19">
        <f>($F$32*18)+$F$33</f>
        <v>-0.05714285714285713</v>
      </c>
      <c r="M19">
        <f t="shared" si="3"/>
        <v>0.012142857142857129</v>
      </c>
    </row>
    <row r="20" spans="1:13" ht="12.75">
      <c r="A20">
        <v>0.148</v>
      </c>
      <c r="B20">
        <v>0.047</v>
      </c>
      <c r="C20">
        <v>4.547</v>
      </c>
      <c r="D20">
        <v>1.689</v>
      </c>
      <c r="E20">
        <v>0.155</v>
      </c>
      <c r="F20">
        <v>-0.043</v>
      </c>
      <c r="G20">
        <f t="shared" si="0"/>
        <v>0.1608539710420604</v>
      </c>
      <c r="H20">
        <f>($G$32*19)+$G$33</f>
        <v>0.10374845165238075</v>
      </c>
      <c r="I20">
        <f t="shared" si="1"/>
        <v>0.05710551938967964</v>
      </c>
      <c r="J20">
        <f>($E$32*19)+$E$33</f>
        <v>0.056</v>
      </c>
      <c r="K20">
        <f t="shared" si="2"/>
        <v>0.099</v>
      </c>
      <c r="L20">
        <f>($F$32*19)+$F$33</f>
        <v>-0.062428571428571424</v>
      </c>
      <c r="M20">
        <f t="shared" si="3"/>
        <v>0.019428571428571427</v>
      </c>
    </row>
    <row r="21" spans="1:13" ht="12.75">
      <c r="A21">
        <v>0.148</v>
      </c>
      <c r="B21">
        <v>0.088</v>
      </c>
      <c r="C21">
        <v>4.547</v>
      </c>
      <c r="D21">
        <v>1.689</v>
      </c>
      <c r="E21">
        <v>0.157</v>
      </c>
      <c r="F21">
        <v>-0.081</v>
      </c>
      <c r="G21">
        <f t="shared" si="0"/>
        <v>0.17666352198459082</v>
      </c>
      <c r="H21">
        <f>($G$32*20)+$G$33</f>
        <v>0.10641743740120582</v>
      </c>
      <c r="I21">
        <f t="shared" si="1"/>
        <v>0.070246084583385</v>
      </c>
      <c r="J21">
        <f>($E$32*20)+$E$33</f>
        <v>0.057</v>
      </c>
      <c r="K21">
        <f t="shared" si="2"/>
        <v>0.1</v>
      </c>
      <c r="L21">
        <f>($F$32*20)+$F$33</f>
        <v>-0.0677142857142857</v>
      </c>
      <c r="M21">
        <f t="shared" si="3"/>
        <v>-0.013285714285714303</v>
      </c>
    </row>
    <row r="22" spans="1:13" ht="12.75">
      <c r="A22">
        <v>0.148</v>
      </c>
      <c r="B22">
        <v>0.358</v>
      </c>
      <c r="C22">
        <v>4.547</v>
      </c>
      <c r="D22">
        <v>1.689</v>
      </c>
      <c r="E22">
        <v>0.145</v>
      </c>
      <c r="F22">
        <v>-0.059</v>
      </c>
      <c r="G22">
        <f t="shared" si="0"/>
        <v>0.1565439235486322</v>
      </c>
      <c r="H22">
        <f>($G$32*21)+$G$33</f>
        <v>0.10908642315003089</v>
      </c>
      <c r="I22">
        <f t="shared" si="1"/>
        <v>0.047457500398601304</v>
      </c>
      <c r="J22">
        <f>($E$32*21)+$E$33</f>
        <v>0.058</v>
      </c>
      <c r="K22">
        <f t="shared" si="2"/>
        <v>0.087</v>
      </c>
      <c r="L22">
        <f>($F$32*21)+$F$33</f>
        <v>-0.07299999999999998</v>
      </c>
      <c r="M22">
        <f t="shared" si="3"/>
        <v>0.013999999999999985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0.122</v>
      </c>
      <c r="F23">
        <v>-0.049</v>
      </c>
      <c r="G23">
        <f t="shared" si="0"/>
        <v>0.13147243057006286</v>
      </c>
      <c r="H23">
        <f>($G$32*22)+$G$33</f>
        <v>0.11175540889885596</v>
      </c>
      <c r="I23">
        <f t="shared" si="1"/>
        <v>0.019717021671206897</v>
      </c>
      <c r="J23">
        <f>($E$32*22)+$E$33</f>
        <v>0.059000000000000004</v>
      </c>
      <c r="K23">
        <f t="shared" si="2"/>
        <v>0.063</v>
      </c>
      <c r="L23">
        <f>($F$32*22)+$F$33</f>
        <v>-0.07828571428571426</v>
      </c>
      <c r="M23">
        <f t="shared" si="3"/>
        <v>0.029285714285714262</v>
      </c>
    </row>
    <row r="24" spans="1:13" ht="12.75">
      <c r="A24">
        <v>0.148</v>
      </c>
      <c r="B24">
        <v>0.348</v>
      </c>
      <c r="C24">
        <v>4.547</v>
      </c>
      <c r="D24">
        <v>1.689</v>
      </c>
      <c r="E24">
        <v>0.138</v>
      </c>
      <c r="F24">
        <v>-0.06</v>
      </c>
      <c r="G24">
        <f t="shared" si="0"/>
        <v>0.15047923444781344</v>
      </c>
      <c r="H24">
        <f>($G$32*23)+$G$33</f>
        <v>0.11442439464768103</v>
      </c>
      <c r="I24">
        <f t="shared" si="1"/>
        <v>0.03605483980013241</v>
      </c>
      <c r="J24">
        <f>($E$32*23)+$E$33</f>
        <v>0.060000000000000005</v>
      </c>
      <c r="K24">
        <f t="shared" si="2"/>
        <v>0.07800000000000001</v>
      </c>
      <c r="L24">
        <f>($F$32*23)+$F$33</f>
        <v>-0.08357142857142855</v>
      </c>
      <c r="M24">
        <f t="shared" si="3"/>
        <v>0.02357142857142855</v>
      </c>
    </row>
    <row r="25" spans="1:13" ht="12.75">
      <c r="A25">
        <v>0.148</v>
      </c>
      <c r="B25">
        <v>0.323</v>
      </c>
      <c r="C25">
        <v>4.547</v>
      </c>
      <c r="D25">
        <v>1.689</v>
      </c>
      <c r="E25">
        <v>0.215</v>
      </c>
      <c r="F25">
        <v>-0.092</v>
      </c>
      <c r="G25">
        <f t="shared" si="0"/>
        <v>0.2338567937862828</v>
      </c>
      <c r="H25">
        <f>($G$32*24)+$G$33</f>
        <v>0.1170933803965061</v>
      </c>
      <c r="I25">
        <f t="shared" si="1"/>
        <v>0.1167634133897767</v>
      </c>
      <c r="J25">
        <f>($E$32*24)+$E$33</f>
        <v>0.061000000000000006</v>
      </c>
      <c r="K25">
        <f t="shared" si="2"/>
        <v>0.154</v>
      </c>
      <c r="L25">
        <f>($F$32*24)+$F$33</f>
        <v>-0.08885714285714283</v>
      </c>
      <c r="M25">
        <f t="shared" si="3"/>
        <v>-0.0031428571428571694</v>
      </c>
    </row>
    <row r="26" spans="1:13" ht="12.75">
      <c r="A26">
        <v>0.148</v>
      </c>
      <c r="B26">
        <v>0.201</v>
      </c>
      <c r="C26">
        <v>4.547</v>
      </c>
      <c r="D26">
        <v>1.689</v>
      </c>
      <c r="E26">
        <v>0.254</v>
      </c>
      <c r="F26">
        <v>-0.109</v>
      </c>
      <c r="G26">
        <f t="shared" si="0"/>
        <v>0.2764000723588907</v>
      </c>
      <c r="H26">
        <f>($G$32*25)+$G$33</f>
        <v>0.11976236614533117</v>
      </c>
      <c r="I26">
        <f t="shared" si="1"/>
        <v>0.15663770621355952</v>
      </c>
      <c r="J26">
        <f>($E$32*25)+$E$33</f>
        <v>0.062</v>
      </c>
      <c r="K26">
        <f t="shared" si="2"/>
        <v>0.192</v>
      </c>
      <c r="L26">
        <f>($F$32*25)+$F$33</f>
        <v>-0.09414285714285711</v>
      </c>
      <c r="M26">
        <f t="shared" si="3"/>
        <v>-0.014857142857142888</v>
      </c>
    </row>
    <row r="27" spans="1:13" ht="12.75">
      <c r="A27">
        <v>0.148</v>
      </c>
      <c r="B27">
        <v>1.233</v>
      </c>
      <c r="C27">
        <v>4.547</v>
      </c>
      <c r="D27">
        <v>1.689</v>
      </c>
      <c r="E27">
        <v>0.228</v>
      </c>
      <c r="F27">
        <v>-0.126</v>
      </c>
      <c r="G27">
        <f t="shared" si="0"/>
        <v>0.2604995201531089</v>
      </c>
      <c r="H27">
        <f>($G$32*26)+$G$33</f>
        <v>0.12243135189415624</v>
      </c>
      <c r="I27">
        <f t="shared" si="1"/>
        <v>0.13806816825895266</v>
      </c>
      <c r="J27">
        <f>($E$32*26)+$E$33</f>
        <v>0.063</v>
      </c>
      <c r="K27">
        <f t="shared" si="2"/>
        <v>0.165</v>
      </c>
      <c r="L27">
        <f>($F$32*26)+$F$33</f>
        <v>-0.0994285714285714</v>
      </c>
      <c r="M27">
        <f t="shared" si="3"/>
        <v>-0.026571428571428607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0.143</v>
      </c>
      <c r="F28">
        <v>-0.121</v>
      </c>
      <c r="G28">
        <f t="shared" si="0"/>
        <v>0.1873232500251904</v>
      </c>
      <c r="H28">
        <f>($G$32*27)+$G$33</f>
        <v>0.1251003376429813</v>
      </c>
      <c r="I28">
        <f t="shared" si="1"/>
        <v>0.06222291238220909</v>
      </c>
      <c r="J28">
        <f>($E$32*27)+$E$33</f>
        <v>0.064</v>
      </c>
      <c r="K28">
        <f t="shared" si="2"/>
        <v>0.07899999999999999</v>
      </c>
      <c r="L28">
        <f>($F$32*27)+$F$33</f>
        <v>-0.1047142857142857</v>
      </c>
      <c r="M28">
        <f t="shared" si="3"/>
        <v>-0.016285714285714292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0.065</v>
      </c>
      <c r="F29">
        <v>-0.11</v>
      </c>
      <c r="G29">
        <f t="shared" si="0"/>
        <v>0.12776932339180638</v>
      </c>
      <c r="H29">
        <f>($G$32*28)+$G$33</f>
        <v>0.12776932339180638</v>
      </c>
      <c r="I29">
        <f t="shared" si="1"/>
        <v>0</v>
      </c>
      <c r="J29">
        <f>($E$32*28)+$E$33</f>
        <v>0.065</v>
      </c>
      <c r="K29">
        <f t="shared" si="2"/>
        <v>0</v>
      </c>
      <c r="L29">
        <f>($F$32*28)+$F$33</f>
        <v>-0.10999999999999999</v>
      </c>
      <c r="M29">
        <f t="shared" si="3"/>
        <v>0</v>
      </c>
    </row>
    <row r="31" spans="8:13" ht="12.75">
      <c r="H31" s="1" t="s">
        <v>2</v>
      </c>
      <c r="I31">
        <f>MIN(I1:I29)</f>
        <v>-0.03218840459694389</v>
      </c>
      <c r="J31" s="1" t="s">
        <v>2</v>
      </c>
      <c r="K31">
        <f>MIN(K1:K29)</f>
        <v>0</v>
      </c>
      <c r="L31" s="1" t="s">
        <v>2</v>
      </c>
      <c r="M31">
        <f>MIN(M1:M29)</f>
        <v>-0.027857142857142858</v>
      </c>
    </row>
    <row r="32" spans="4:13" ht="12.75">
      <c r="D32" t="s">
        <v>3</v>
      </c>
      <c r="E32">
        <f>(E29-E1)/28</f>
        <v>0.0010000000000000002</v>
      </c>
      <c r="F32">
        <f>(F29-F1)/28</f>
        <v>-0.005285714285714285</v>
      </c>
      <c r="G32">
        <f>(G29-G1)/28</f>
        <v>0.002668985748825068</v>
      </c>
      <c r="H32" s="1" t="s">
        <v>0</v>
      </c>
      <c r="I32">
        <f>MAX(I1:I31)</f>
        <v>0.15663770621355952</v>
      </c>
      <c r="J32" s="1" t="s">
        <v>0</v>
      </c>
      <c r="K32">
        <f>MAX(K1:K31)</f>
        <v>0.192</v>
      </c>
      <c r="L32" s="1" t="s">
        <v>0</v>
      </c>
      <c r="M32">
        <f>MAX(M1:M31)</f>
        <v>0.09657142857142857</v>
      </c>
    </row>
    <row r="33" spans="4:13" ht="12.75">
      <c r="D33" t="s">
        <v>4</v>
      </c>
      <c r="E33">
        <f>E1</f>
        <v>0.037</v>
      </c>
      <c r="F33">
        <f>F1</f>
        <v>0.038</v>
      </c>
      <c r="G33">
        <f>G1</f>
        <v>0.05303772242470447</v>
      </c>
      <c r="H33" s="1" t="s">
        <v>1</v>
      </c>
      <c r="I33">
        <f>STDEV(I1:I29)</f>
        <v>0.04491205231632442</v>
      </c>
      <c r="J33" s="1" t="s">
        <v>1</v>
      </c>
      <c r="K33">
        <f>STDEV(K1:K29)</f>
        <v>0.047383406295012476</v>
      </c>
      <c r="L33" s="1" t="s">
        <v>1</v>
      </c>
      <c r="M33">
        <f>STDEV(M1:M29)</f>
        <v>0.031161211656369103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60" zoomScaleNormal="60" workbookViewId="0" topLeftCell="A1">
      <selection activeCell="H16" sqref="H16"/>
    </sheetView>
  </sheetViews>
  <sheetFormatPr defaultColWidth="9.140625" defaultRowHeight="12.75"/>
  <sheetData>
    <row r="1" ht="5.25" customHeight="1"/>
    <row r="2" ht="5.25" customHeight="1"/>
    <row r="3" ht="5.25" customHeight="1"/>
    <row r="18" ht="3.75" customHeight="1"/>
    <row r="19" ht="3.75" customHeight="1"/>
    <row r="34" ht="4.5" customHeight="1"/>
    <row r="35" ht="4.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J1:J29"/>
  <sheetViews>
    <sheetView zoomScale="75" zoomScaleNormal="75" workbookViewId="0" topLeftCell="A1">
      <selection activeCell="B31" sqref="B31:I33"/>
    </sheetView>
  </sheetViews>
  <sheetFormatPr defaultColWidth="9.140625" defaultRowHeight="12.75"/>
  <cols>
    <col min="2" max="2" width="14.00390625" style="0" customWidth="1"/>
    <col min="3" max="3" width="11.7109375" style="0" customWidth="1"/>
    <col min="4" max="4" width="11.421875" style="0" customWidth="1"/>
    <col min="5" max="5" width="13.00390625" style="0" customWidth="1"/>
    <col min="6" max="6" width="13.421875" style="0" customWidth="1"/>
    <col min="7" max="7" width="11.8515625" style="0" customWidth="1"/>
    <col min="8" max="8" width="12.57421875" style="0" customWidth="1"/>
    <col min="9" max="9" width="12.28125" style="0" customWidth="1"/>
  </cols>
  <sheetData>
    <row r="1" ht="12.75">
      <c r="J1">
        <f>AVERAGE(1!I1,'39'!$I$1,'10'!$I$1,'225'!I1,'257'!I1,'268'!I1,'474'!I1,'508'!I1,'520'!I1)</f>
        <v>0</v>
      </c>
    </row>
    <row r="2" ht="12.75">
      <c r="J2">
        <f>AVERAGE(1!I2,'39'!$I$1,'10'!$I$1,'225'!I2,'257'!I2,'268'!I2,'474'!I2,'508'!I2,'520'!I2)</f>
        <v>0.026939217137741736</v>
      </c>
    </row>
    <row r="3" ht="12.75">
      <c r="J3">
        <f>AVERAGE(1!I3,'39'!$I$1,'10'!$I$1,'225'!I3,'257'!I3,'268'!I3,'474'!I3,'508'!I3,'520'!I3)</f>
        <v>0.02272096623283723</v>
      </c>
    </row>
    <row r="4" ht="12.75">
      <c r="J4">
        <f>AVERAGE(1!I4,'39'!$I$1,'10'!$I$1,'225'!I4,'257'!I4,'268'!I4,'474'!I4,'508'!I4,'520'!I4)</f>
        <v>-0.0009153568074396073</v>
      </c>
    </row>
    <row r="5" ht="12.75">
      <c r="J5">
        <f>AVERAGE(1!I5,'39'!$I$1,'10'!$I$1,'225'!I5,'257'!I5,'268'!I5,'474'!I5,'508'!I5,'520'!I5)</f>
        <v>-0.04424464996843198</v>
      </c>
    </row>
    <row r="6" ht="12.75">
      <c r="J6">
        <f>AVERAGE(1!I6,'39'!$I$1,'10'!$I$1,'225'!I6,'257'!I6,'268'!I6,'474'!I6,'508'!I6,'520'!I6)</f>
        <v>-0.019547154438772654</v>
      </c>
    </row>
    <row r="7" ht="12.75">
      <c r="J7">
        <f>AVERAGE(1!I7,'39'!$I$1,'10'!$I$1,'225'!I7,'257'!I7,'268'!I7,'474'!I7,'508'!I7,'520'!I7)</f>
        <v>-0.009032550117559336</v>
      </c>
    </row>
    <row r="8" ht="12.75">
      <c r="J8">
        <f>AVERAGE(1!I8,'39'!$I$1,'10'!$I$1,'225'!I8,'257'!I8,'268'!I8,'474'!I8,'508'!I8,'520'!I8)</f>
        <v>-0.02118173089279782</v>
      </c>
    </row>
    <row r="9" ht="12.75">
      <c r="J9">
        <f>AVERAGE(1!I9,'39'!$I$1,'10'!$I$1,'225'!I9,'257'!I9,'268'!I9,'474'!I9,'508'!I9,'520'!I9)</f>
        <v>-0.04338179802214624</v>
      </c>
    </row>
    <row r="10" ht="12.75">
      <c r="J10">
        <f>AVERAGE(1!I10,'39'!$I$1,'10'!$I$1,'225'!I10,'257'!I10,'268'!I10,'474'!I10,'508'!I10,'520'!I10)</f>
        <v>-0.04906825486018673</v>
      </c>
    </row>
    <row r="11" ht="12.75">
      <c r="J11">
        <f>AVERAGE(1!I11,'39'!$I$1,'10'!$I$1,'225'!I11,'257'!I11,'268'!I11,'474'!I11,'508'!I11,'520'!I11)</f>
        <v>-0.0335634409778021</v>
      </c>
    </row>
    <row r="12" ht="12.75">
      <c r="J12">
        <f>AVERAGE(1!I12,'39'!$I$1,'10'!$I$1,'225'!I12,'257'!I12,'268'!I12,'474'!I12,'508'!I12,'520'!I12)</f>
        <v>-0.022398517091940143</v>
      </c>
    </row>
    <row r="13" ht="12.75">
      <c r="J13">
        <f>AVERAGE(1!I13,'39'!$I$1,'10'!$I$1,'225'!I13,'257'!I13,'268'!I13,'474'!I13,'508'!I13,'520'!I13)</f>
        <v>-0.03987707849864486</v>
      </c>
    </row>
    <row r="14" ht="12.75">
      <c r="J14">
        <f>AVERAGE(1!I14,'39'!$I$1,'10'!$I$1,'225'!I14,'257'!I14,'268'!I14,'474'!I14,'508'!I14,'520'!I14)</f>
        <v>-0.0652908304628433</v>
      </c>
    </row>
    <row r="15" ht="12.75">
      <c r="J15">
        <f>AVERAGE(1!I15,'39'!$I$1,'10'!$I$1,'225'!I15,'257'!I15,'268'!I15,'474'!I15,'508'!I15,'520'!I15)</f>
        <v>-0.05372105938892278</v>
      </c>
    </row>
    <row r="16" ht="12.75">
      <c r="J16">
        <f>AVERAGE(1!I16,'39'!$I$1,'10'!$I$1,'225'!I16,'257'!I16,'268'!I16,'474'!I16,'508'!I16,'520'!I16)</f>
        <v>-0.021585386225246226</v>
      </c>
    </row>
    <row r="17" ht="12.75">
      <c r="J17">
        <f>AVERAGE(1!I17,'39'!$I$1,'10'!$I$1,'225'!I17,'257'!I17,'268'!I17,'474'!I17,'508'!I17,'520'!I17)</f>
        <v>-0.004746177542690664</v>
      </c>
    </row>
    <row r="18" ht="12.75">
      <c r="J18">
        <f>AVERAGE(1!I18,'39'!$I$1,'10'!$I$1,'225'!I18,'257'!I18,'268'!I18,'474'!I18,'508'!I18,'520'!I18)</f>
        <v>-0.009216403010198443</v>
      </c>
    </row>
    <row r="19" ht="12.75">
      <c r="J19">
        <f>AVERAGE(1!I19,'39'!$I$1,'10'!$I$1,'225'!I19,'257'!I19,'268'!I19,'474'!I19,'508'!I19,'520'!I19)</f>
        <v>-0.007118120818518586</v>
      </c>
    </row>
    <row r="20" ht="12.75">
      <c r="J20">
        <f>AVERAGE(1!I20,'39'!$I$1,'10'!$I$1,'225'!I20,'257'!I20,'268'!I20,'474'!I20,'508'!I20,'520'!I20)</f>
        <v>-0.0071684279210176794</v>
      </c>
    </row>
    <row r="21" ht="12.75">
      <c r="J21">
        <f>AVERAGE(1!I21,'39'!$I$1,'10'!$I$1,'225'!I21,'257'!I21,'268'!I21,'474'!I21,'508'!I21,'520'!I21)</f>
        <v>0.018327444265428025</v>
      </c>
    </row>
    <row r="22" ht="12.75">
      <c r="J22">
        <f>AVERAGE(1!I22,'39'!$I$1,'10'!$I$1,'225'!I22,'257'!I22,'268'!I22,'474'!I22,'508'!I22,'520'!I22)</f>
        <v>0.012937772861249825</v>
      </c>
    </row>
    <row r="23" ht="12.75">
      <c r="J23">
        <f>AVERAGE(1!I23,'39'!$I$1,'10'!$I$1,'225'!I23,'257'!I23,'268'!I23,'474'!I23,'508'!I23,'520'!I23)</f>
        <v>-0.0008981168223538236</v>
      </c>
    </row>
    <row r="24" ht="12.75">
      <c r="J24">
        <f>AVERAGE(1!I24,'39'!$I$1,'10'!$I$1,'225'!I24,'257'!I24,'268'!I24,'474'!I24,'508'!I24,'520'!I24)</f>
        <v>-0.013255217064254525</v>
      </c>
    </row>
    <row r="25" ht="12.75">
      <c r="J25">
        <f>AVERAGE(1!I25,'39'!$I$1,'10'!$I$1,'225'!I25,'257'!I25,'268'!I25,'474'!I25,'508'!I25,'520'!I25)</f>
        <v>0.0012683142143511113</v>
      </c>
    </row>
    <row r="26" ht="12.75">
      <c r="J26">
        <f>AVERAGE(1!I26,'39'!$I$1,'10'!$I$1,'225'!I26,'257'!I26,'268'!I26,'474'!I26,'508'!I26,'520'!I26)</f>
        <v>0.031133704828647784</v>
      </c>
    </row>
    <row r="27" ht="12.75">
      <c r="J27">
        <f>AVERAGE(1!I27,'39'!$I$1,'10'!$I$1,'225'!I27,'257'!I27,'268'!I27,'474'!I27,'508'!I27,'520'!I27)</f>
        <v>0.029960761428428226</v>
      </c>
    </row>
    <row r="28" ht="12.75">
      <c r="J28">
        <f>AVERAGE(1!I28,'39'!$I$1,'10'!$I$1,'225'!I28,'257'!I28,'268'!I28,'474'!I28,'508'!I28,'520'!I28)</f>
        <v>0.011507933092594026</v>
      </c>
    </row>
    <row r="29" ht="12.75">
      <c r="J29">
        <f>AVERAGE(1!I29,'39'!$I$1,'10'!$I$1,'225'!I29,'257'!I29,'268'!I29,'474'!I29,'508'!I29,'520'!I29)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-0.041</v>
      </c>
      <c r="F1">
        <v>-0.067</v>
      </c>
      <c r="G1">
        <f aca="true" t="shared" si="0" ref="G1:G29">SQRT(F1*F1+E1*E1)</f>
        <v>0.07854934754662193</v>
      </c>
      <c r="H1">
        <f>($G$32*0)+$G$33</f>
        <v>0.07854934754662193</v>
      </c>
      <c r="I1">
        <f aca="true" t="shared" si="1" ref="I1:I29">G1-H1</f>
        <v>0</v>
      </c>
      <c r="J1">
        <f>($E$32*0)+$E$33</f>
        <v>-0.041</v>
      </c>
      <c r="K1">
        <f aca="true" t="shared" si="2" ref="K1:K29">E1-J1</f>
        <v>0</v>
      </c>
      <c r="L1">
        <f>($F$32*0)+$F$33</f>
        <v>-0.067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0.017</v>
      </c>
      <c r="F2">
        <v>0.005</v>
      </c>
      <c r="G2">
        <f t="shared" si="0"/>
        <v>0.01772004514666935</v>
      </c>
      <c r="H2">
        <f>($G$32*1)+$G$33</f>
        <v>0.07949945193929057</v>
      </c>
      <c r="I2">
        <f t="shared" si="1"/>
        <v>-0.06177940679262123</v>
      </c>
      <c r="J2">
        <f>($E$32*1)+$E$33</f>
        <v>-0.03753571428571429</v>
      </c>
      <c r="K2">
        <f t="shared" si="2"/>
        <v>0.05453571428571429</v>
      </c>
      <c r="L2">
        <f>($F$32*1)+$F$33</f>
        <v>-0.06778571428571428</v>
      </c>
      <c r="M2">
        <f t="shared" si="3"/>
        <v>0.07278571428571429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0.028</v>
      </c>
      <c r="F3">
        <v>0.034</v>
      </c>
      <c r="G3">
        <f t="shared" si="0"/>
        <v>0.044045431091090485</v>
      </c>
      <c r="H3">
        <f>($G$32*2)+$G$33</f>
        <v>0.08044955633195923</v>
      </c>
      <c r="I3">
        <f t="shared" si="1"/>
        <v>-0.036404125240868744</v>
      </c>
      <c r="J3">
        <f>($E$32*2)+$E$33</f>
        <v>-0.03407142857142857</v>
      </c>
      <c r="K3">
        <f t="shared" si="2"/>
        <v>0.06207142857142857</v>
      </c>
      <c r="L3">
        <f>($F$32*2)+$F$33</f>
        <v>-0.06857142857142857</v>
      </c>
      <c r="M3">
        <f t="shared" si="3"/>
        <v>0.10257142857142858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0.014</v>
      </c>
      <c r="F4">
        <v>-0.002</v>
      </c>
      <c r="G4">
        <f t="shared" si="0"/>
        <v>0.01414213562373095</v>
      </c>
      <c r="H4">
        <f>($G$32*3)+$G$33</f>
        <v>0.08139966072462787</v>
      </c>
      <c r="I4">
        <f t="shared" si="1"/>
        <v>-0.06725752510089691</v>
      </c>
      <c r="J4">
        <f>($E$32*3)+$E$33</f>
        <v>-0.03060714285714286</v>
      </c>
      <c r="K4">
        <f t="shared" si="2"/>
        <v>0.04460714285714286</v>
      </c>
      <c r="L4">
        <f>($F$32*3)+$F$33</f>
        <v>-0.06935714285714287</v>
      </c>
      <c r="M4">
        <f t="shared" si="3"/>
        <v>0.06735714285714287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-0.007</v>
      </c>
      <c r="F5">
        <v>-0.037</v>
      </c>
      <c r="G5">
        <f t="shared" si="0"/>
        <v>0.037656340767525456</v>
      </c>
      <c r="H5">
        <f>($G$32*4)+$G$33</f>
        <v>0.08234976511729651</v>
      </c>
      <c r="I5">
        <f t="shared" si="1"/>
        <v>-0.044693424349771055</v>
      </c>
      <c r="J5">
        <f>($E$32*4)+$E$33</f>
        <v>-0.027142857142857142</v>
      </c>
      <c r="K5">
        <f t="shared" si="2"/>
        <v>0.020142857142857143</v>
      </c>
      <c r="L5">
        <f>($F$32*4)+$F$33</f>
        <v>-0.07014285714285715</v>
      </c>
      <c r="M5">
        <f t="shared" si="3"/>
        <v>0.03314285714285715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-0.033</v>
      </c>
      <c r="F6">
        <v>0.005</v>
      </c>
      <c r="G6">
        <f t="shared" si="0"/>
        <v>0.03337663853655728</v>
      </c>
      <c r="H6">
        <f>($G$32*5)+$G$33</f>
        <v>0.08329986950996515</v>
      </c>
      <c r="I6">
        <f t="shared" si="1"/>
        <v>-0.049923230973407874</v>
      </c>
      <c r="J6">
        <f>($E$32*5)+$E$33</f>
        <v>-0.02367857142857143</v>
      </c>
      <c r="K6">
        <f t="shared" si="2"/>
        <v>-0.00932142857142857</v>
      </c>
      <c r="L6">
        <f>($F$32*5)+$F$33</f>
        <v>-0.07092857142857142</v>
      </c>
      <c r="M6">
        <f t="shared" si="3"/>
        <v>0.07592857142857143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-0.005</v>
      </c>
      <c r="F7">
        <v>0.023</v>
      </c>
      <c r="G7">
        <f t="shared" si="0"/>
        <v>0.023537204591879638</v>
      </c>
      <c r="H7">
        <f>($G$32*6)+$G$33</f>
        <v>0.0842499739026338</v>
      </c>
      <c r="I7">
        <f t="shared" si="1"/>
        <v>-0.06071276931075417</v>
      </c>
      <c r="J7">
        <f>($E$32*6)+$E$33</f>
        <v>-0.020214285714285716</v>
      </c>
      <c r="K7">
        <f t="shared" si="2"/>
        <v>0.015214285714285715</v>
      </c>
      <c r="L7">
        <f>($F$32*6)+$F$33</f>
        <v>-0.07171428571428572</v>
      </c>
      <c r="M7">
        <f t="shared" si="3"/>
        <v>0.09471428571428572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-0.02</v>
      </c>
      <c r="F8">
        <v>0.024</v>
      </c>
      <c r="G8">
        <f t="shared" si="0"/>
        <v>0.031240998703626618</v>
      </c>
      <c r="H8">
        <f>($G$32*7)+$G$33</f>
        <v>0.08520007829530245</v>
      </c>
      <c r="I8">
        <f t="shared" si="1"/>
        <v>-0.053959079591675826</v>
      </c>
      <c r="J8">
        <f>($E$32*7)+$E$33</f>
        <v>-0.01675</v>
      </c>
      <c r="K8">
        <f t="shared" si="2"/>
        <v>-0.0032499999999999994</v>
      </c>
      <c r="L8">
        <f>($F$32*7)+$F$33</f>
        <v>-0.07250000000000001</v>
      </c>
      <c r="M8">
        <f t="shared" si="3"/>
        <v>0.0965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-0.015</v>
      </c>
      <c r="F9">
        <v>0.024</v>
      </c>
      <c r="G9">
        <f t="shared" si="0"/>
        <v>0.028301943396169812</v>
      </c>
      <c r="H9">
        <f>($G$32*8)+$G$33</f>
        <v>0.08615018268797109</v>
      </c>
      <c r="I9">
        <f t="shared" si="1"/>
        <v>-0.05784823929180127</v>
      </c>
      <c r="J9">
        <f>($E$32*8)+$E$33</f>
        <v>-0.013285714285714286</v>
      </c>
      <c r="K9">
        <f t="shared" si="2"/>
        <v>-0.0017142857142857133</v>
      </c>
      <c r="L9">
        <f>($F$32*8)+$F$33</f>
        <v>-0.07328571428571429</v>
      </c>
      <c r="M9">
        <f t="shared" si="3"/>
        <v>0.09728571428571428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0.003</v>
      </c>
      <c r="F10">
        <v>0.026</v>
      </c>
      <c r="G10">
        <f t="shared" si="0"/>
        <v>0.0261725046566048</v>
      </c>
      <c r="H10">
        <f>($G$32*9)+$G$33</f>
        <v>0.08710028708063974</v>
      </c>
      <c r="I10">
        <f t="shared" si="1"/>
        <v>-0.060927782424034946</v>
      </c>
      <c r="J10">
        <f>($E$32*9)+$E$33</f>
        <v>-0.009821428571428571</v>
      </c>
      <c r="K10">
        <f t="shared" si="2"/>
        <v>0.01282142857142857</v>
      </c>
      <c r="L10">
        <f>($F$32*9)+$F$33</f>
        <v>-0.07407142857142857</v>
      </c>
      <c r="M10">
        <f t="shared" si="3"/>
        <v>0.10007142857142856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0.03</v>
      </c>
      <c r="F11">
        <v>0.05</v>
      </c>
      <c r="G11">
        <f t="shared" si="0"/>
        <v>0.05830951894845301</v>
      </c>
      <c r="H11">
        <f>($G$32*10)+$G$33</f>
        <v>0.08805039147330838</v>
      </c>
      <c r="I11">
        <f t="shared" si="1"/>
        <v>-0.029740872524855376</v>
      </c>
      <c r="J11">
        <f>($E$32*10)+$E$33</f>
        <v>-0.00635714285714286</v>
      </c>
      <c r="K11">
        <f t="shared" si="2"/>
        <v>0.03635714285714286</v>
      </c>
      <c r="L11">
        <f>($F$32*10)+$F$33</f>
        <v>-0.07485714285714286</v>
      </c>
      <c r="M11">
        <f t="shared" si="3"/>
        <v>0.12485714285714286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0.061</v>
      </c>
      <c r="F12">
        <v>0.051</v>
      </c>
      <c r="G12">
        <f t="shared" si="0"/>
        <v>0.07951100552753687</v>
      </c>
      <c r="H12">
        <f>($G$32*11)+$G$33</f>
        <v>0.08900049586597703</v>
      </c>
      <c r="I12">
        <f t="shared" si="1"/>
        <v>-0.009489490338440154</v>
      </c>
      <c r="J12">
        <f>($E$32*11)+$E$33</f>
        <v>-0.0028928571428571415</v>
      </c>
      <c r="K12">
        <f t="shared" si="2"/>
        <v>0.06389285714285714</v>
      </c>
      <c r="L12">
        <f>($F$32*11)+$F$33</f>
        <v>-0.07564285714285715</v>
      </c>
      <c r="M12">
        <f t="shared" si="3"/>
        <v>0.12664285714285714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0.054</v>
      </c>
      <c r="F13">
        <v>0.041</v>
      </c>
      <c r="G13">
        <f t="shared" si="0"/>
        <v>0.06780117993073573</v>
      </c>
      <c r="H13">
        <f>($G$32*12)+$G$33</f>
        <v>0.08995060025864568</v>
      </c>
      <c r="I13">
        <f t="shared" si="1"/>
        <v>-0.022149420327909952</v>
      </c>
      <c r="J13">
        <f>($E$32*12)+$E$33</f>
        <v>0.00057142857142857</v>
      </c>
      <c r="K13">
        <f t="shared" si="2"/>
        <v>0.05342857142857143</v>
      </c>
      <c r="L13">
        <f>($F$32*12)+$F$33</f>
        <v>-0.07642857142857143</v>
      </c>
      <c r="M13">
        <f t="shared" si="3"/>
        <v>0.11742857142857144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0.017</v>
      </c>
      <c r="F14">
        <v>0.012</v>
      </c>
      <c r="G14">
        <f t="shared" si="0"/>
        <v>0.020808652046684813</v>
      </c>
      <c r="H14">
        <f>($G$32*13)+$G$33</f>
        <v>0.09090070465131432</v>
      </c>
      <c r="I14">
        <f t="shared" si="1"/>
        <v>-0.0700920526046295</v>
      </c>
      <c r="J14">
        <f>($E$32*13)+$E$33</f>
        <v>0.004035714285714288</v>
      </c>
      <c r="K14">
        <f t="shared" si="2"/>
        <v>0.012964285714285713</v>
      </c>
      <c r="L14">
        <f>($F$32*13)+$F$33</f>
        <v>-0.07721428571428571</v>
      </c>
      <c r="M14">
        <f t="shared" si="3"/>
        <v>0.0892142857142857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-0.002</v>
      </c>
      <c r="F15">
        <v>0.014</v>
      </c>
      <c r="G15">
        <f t="shared" si="0"/>
        <v>0.01414213562373095</v>
      </c>
      <c r="H15">
        <f>($G$32*14)+$G$33</f>
        <v>0.09185080904398296</v>
      </c>
      <c r="I15">
        <f t="shared" si="1"/>
        <v>-0.077708673420252</v>
      </c>
      <c r="J15">
        <f>($E$32*14)+$E$33</f>
        <v>0.0075</v>
      </c>
      <c r="K15">
        <f t="shared" si="2"/>
        <v>-0.0095</v>
      </c>
      <c r="L15">
        <f>($F$32*14)+$F$33</f>
        <v>-0.078</v>
      </c>
      <c r="M15">
        <f t="shared" si="3"/>
        <v>0.092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0.069</v>
      </c>
      <c r="F16">
        <v>0.005</v>
      </c>
      <c r="G16">
        <f t="shared" si="0"/>
        <v>0.06918092222571191</v>
      </c>
      <c r="H16">
        <f>($G$32*15)+$G$33</f>
        <v>0.0928009134366516</v>
      </c>
      <c r="I16">
        <f t="shared" si="1"/>
        <v>-0.02361999121093969</v>
      </c>
      <c r="J16">
        <f>($E$32*15)+$E$33</f>
        <v>0.010964285714285718</v>
      </c>
      <c r="K16">
        <f t="shared" si="2"/>
        <v>0.05803571428571429</v>
      </c>
      <c r="L16">
        <f>($F$32*15)+$F$33</f>
        <v>-0.07878571428571429</v>
      </c>
      <c r="M16">
        <f t="shared" si="3"/>
        <v>0.0837857142857143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0.135</v>
      </c>
      <c r="F17">
        <v>-0.011</v>
      </c>
      <c r="G17">
        <f t="shared" si="0"/>
        <v>0.13544740676735012</v>
      </c>
      <c r="H17">
        <f>($G$32*16)+$G$33</f>
        <v>0.09375101782932026</v>
      </c>
      <c r="I17">
        <f t="shared" si="1"/>
        <v>0.04169638893802986</v>
      </c>
      <c r="J17">
        <f>($E$32*16)+$E$33</f>
        <v>0.01442857142857143</v>
      </c>
      <c r="K17">
        <f t="shared" si="2"/>
        <v>0.12057142857142858</v>
      </c>
      <c r="L17">
        <f>($F$32*16)+$F$33</f>
        <v>-0.07957142857142857</v>
      </c>
      <c r="M17">
        <f t="shared" si="3"/>
        <v>0.06857142857142857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0.129</v>
      </c>
      <c r="F18">
        <v>-0.015</v>
      </c>
      <c r="G18">
        <f t="shared" si="0"/>
        <v>0.12986916493148018</v>
      </c>
      <c r="H18">
        <f>($G$32*17)+$G$33</f>
        <v>0.0947011222219889</v>
      </c>
      <c r="I18">
        <f t="shared" si="1"/>
        <v>0.03516804270949128</v>
      </c>
      <c r="J18">
        <f>($E$32*17)+$E$33</f>
        <v>0.01789285714285714</v>
      </c>
      <c r="K18">
        <f t="shared" si="2"/>
        <v>0.11110714285714286</v>
      </c>
      <c r="L18">
        <f>($F$32*17)+$F$33</f>
        <v>-0.08035714285714285</v>
      </c>
      <c r="M18">
        <f t="shared" si="3"/>
        <v>0.06535714285714285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0.099</v>
      </c>
      <c r="F19">
        <v>-0.008</v>
      </c>
      <c r="G19">
        <f t="shared" si="0"/>
        <v>0.09932270636667126</v>
      </c>
      <c r="H19">
        <f>($G$32*18)+$G$33</f>
        <v>0.09565122661465754</v>
      </c>
      <c r="I19">
        <f t="shared" si="1"/>
        <v>0.0036714797520137205</v>
      </c>
      <c r="J19">
        <f>($E$32*18)+$E$33</f>
        <v>0.02135714285714286</v>
      </c>
      <c r="K19">
        <f t="shared" si="2"/>
        <v>0.07764285714285715</v>
      </c>
      <c r="L19">
        <f>($F$32*18)+$F$33</f>
        <v>-0.08114285714285714</v>
      </c>
      <c r="M19">
        <f t="shared" si="3"/>
        <v>0.07314285714285715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0.104</v>
      </c>
      <c r="F20">
        <v>-0.021</v>
      </c>
      <c r="G20">
        <f t="shared" si="0"/>
        <v>0.10609901036296239</v>
      </c>
      <c r="H20">
        <f>($G$32*19)+$G$33</f>
        <v>0.09660133100732618</v>
      </c>
      <c r="I20">
        <f t="shared" si="1"/>
        <v>0.00949767935563621</v>
      </c>
      <c r="J20">
        <f>($E$32*19)+$E$33</f>
        <v>0.02482142857142857</v>
      </c>
      <c r="K20">
        <f t="shared" si="2"/>
        <v>0.07917857142857143</v>
      </c>
      <c r="L20">
        <f>($F$32*19)+$F$33</f>
        <v>-0.08192857142857143</v>
      </c>
      <c r="M20">
        <f t="shared" si="3"/>
        <v>0.06092857142857143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0.117</v>
      </c>
      <c r="F21">
        <v>-0.041</v>
      </c>
      <c r="G21">
        <f t="shared" si="0"/>
        <v>0.12397580409095962</v>
      </c>
      <c r="H21">
        <f>($G$32*20)+$G$33</f>
        <v>0.09755143539999483</v>
      </c>
      <c r="I21">
        <f t="shared" si="1"/>
        <v>0.02642436869096479</v>
      </c>
      <c r="J21">
        <f>($E$32*20)+$E$33</f>
        <v>0.028285714285714282</v>
      </c>
      <c r="K21">
        <f t="shared" si="2"/>
        <v>0.08871428571428572</v>
      </c>
      <c r="L21">
        <f>($F$32*20)+$F$33</f>
        <v>-0.08271428571428571</v>
      </c>
      <c r="M21">
        <f t="shared" si="3"/>
        <v>0.04171428571428571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0.112</v>
      </c>
      <c r="F22">
        <v>-0.052</v>
      </c>
      <c r="G22">
        <f t="shared" si="0"/>
        <v>0.12348279232346505</v>
      </c>
      <c r="H22">
        <f>($G$32*21)+$G$33</f>
        <v>0.09850153979266348</v>
      </c>
      <c r="I22">
        <f t="shared" si="1"/>
        <v>0.02498125253080158</v>
      </c>
      <c r="J22">
        <f>($E$32*21)+$E$33</f>
        <v>0.03175000000000001</v>
      </c>
      <c r="K22">
        <f t="shared" si="2"/>
        <v>0.08024999999999999</v>
      </c>
      <c r="L22">
        <f>($F$32*21)+$F$33</f>
        <v>-0.08349999999999999</v>
      </c>
      <c r="M22">
        <f t="shared" si="3"/>
        <v>0.03149999999999999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0.078</v>
      </c>
      <c r="F23">
        <v>-0.046</v>
      </c>
      <c r="G23">
        <f t="shared" si="0"/>
        <v>0.09055385138137416</v>
      </c>
      <c r="H23">
        <f>($G$32*22)+$G$33</f>
        <v>0.09945164418533212</v>
      </c>
      <c r="I23">
        <f t="shared" si="1"/>
        <v>-0.008897792803957957</v>
      </c>
      <c r="J23">
        <f>($E$32*22)+$E$33</f>
        <v>0.03521428571428572</v>
      </c>
      <c r="K23">
        <f t="shared" si="2"/>
        <v>0.04278571428571428</v>
      </c>
      <c r="L23">
        <f>($F$32*22)+$F$33</f>
        <v>-0.08428571428571428</v>
      </c>
      <c r="M23">
        <f t="shared" si="3"/>
        <v>0.038285714285714284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0.088</v>
      </c>
      <c r="F24">
        <v>-0.036</v>
      </c>
      <c r="G24">
        <f t="shared" si="0"/>
        <v>0.0950789145920377</v>
      </c>
      <c r="H24">
        <f>($G$32*23)+$G$33</f>
        <v>0.10040174857800077</v>
      </c>
      <c r="I24">
        <f t="shared" si="1"/>
        <v>-0.005322833985963074</v>
      </c>
      <c r="J24">
        <f>($E$32*23)+$E$33</f>
        <v>0.03867857142857143</v>
      </c>
      <c r="K24">
        <f t="shared" si="2"/>
        <v>0.049321428571428565</v>
      </c>
      <c r="L24">
        <f>($F$32*23)+$F$33</f>
        <v>-0.08507142857142858</v>
      </c>
      <c r="M24">
        <f t="shared" si="3"/>
        <v>0.04907142857142858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0.145</v>
      </c>
      <c r="F25">
        <v>-0.053</v>
      </c>
      <c r="G25">
        <f t="shared" si="0"/>
        <v>0.1543826415112787</v>
      </c>
      <c r="H25">
        <f>($G$32*24)+$G$33</f>
        <v>0.10135185297066941</v>
      </c>
      <c r="I25">
        <f t="shared" si="1"/>
        <v>0.05303078854060929</v>
      </c>
      <c r="J25">
        <f>($E$32*24)+$E$33</f>
        <v>0.04214285714285714</v>
      </c>
      <c r="K25">
        <f t="shared" si="2"/>
        <v>0.10285714285714284</v>
      </c>
      <c r="L25">
        <f>($F$32*24)+$F$33</f>
        <v>-0.08585714285714285</v>
      </c>
      <c r="M25">
        <f t="shared" si="3"/>
        <v>0.032857142857142856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0.202</v>
      </c>
      <c r="F26">
        <v>-0.083</v>
      </c>
      <c r="G26">
        <f t="shared" si="0"/>
        <v>0.21838727069131114</v>
      </c>
      <c r="H26">
        <f>($G$32*25)+$G$33</f>
        <v>0.10230195736333805</v>
      </c>
      <c r="I26">
        <f t="shared" si="1"/>
        <v>0.11608531332797309</v>
      </c>
      <c r="J26">
        <f>($E$32*25)+$E$33</f>
        <v>0.04560714285714285</v>
      </c>
      <c r="K26">
        <f t="shared" si="2"/>
        <v>0.15639285714285717</v>
      </c>
      <c r="L26">
        <f>($F$32*25)+$F$33</f>
        <v>-0.08664285714285713</v>
      </c>
      <c r="M26">
        <f t="shared" si="3"/>
        <v>0.0036428571428571282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0.209</v>
      </c>
      <c r="F27">
        <v>-0.063</v>
      </c>
      <c r="G27">
        <f t="shared" si="0"/>
        <v>0.21828879952943073</v>
      </c>
      <c r="H27">
        <f>($G$32*26)+$G$33</f>
        <v>0.10325206175600671</v>
      </c>
      <c r="I27">
        <f t="shared" si="1"/>
        <v>0.11503673777342402</v>
      </c>
      <c r="J27">
        <f>($E$32*26)+$E$33</f>
        <v>0.04907142857142858</v>
      </c>
      <c r="K27">
        <f t="shared" si="2"/>
        <v>0.15992857142857142</v>
      </c>
      <c r="L27">
        <f>($F$32*26)+$F$33</f>
        <v>-0.08742857142857142</v>
      </c>
      <c r="M27">
        <f t="shared" si="3"/>
        <v>0.024428571428571424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0.151</v>
      </c>
      <c r="F28">
        <v>-0.061</v>
      </c>
      <c r="G28">
        <f t="shared" si="0"/>
        <v>0.16285576440519384</v>
      </c>
      <c r="H28">
        <f>($G$32*27)+$G$33</f>
        <v>0.10420216614867535</v>
      </c>
      <c r="I28">
        <f t="shared" si="1"/>
        <v>0.05865359825651849</v>
      </c>
      <c r="J28">
        <f>($E$32*27)+$E$33</f>
        <v>0.05253571428571429</v>
      </c>
      <c r="K28">
        <f t="shared" si="2"/>
        <v>0.0984642857142857</v>
      </c>
      <c r="L28">
        <f>($F$32*27)+$F$33</f>
        <v>-0.08821428571428572</v>
      </c>
      <c r="M28">
        <f t="shared" si="3"/>
        <v>0.02721428571428572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0.056</v>
      </c>
      <c r="F29">
        <v>-0.089</v>
      </c>
      <c r="G29">
        <f t="shared" si="0"/>
        <v>0.10515227054134399</v>
      </c>
      <c r="H29">
        <f>($G$32*28)+$G$33</f>
        <v>0.10515227054134399</v>
      </c>
      <c r="I29">
        <f t="shared" si="1"/>
        <v>0</v>
      </c>
      <c r="J29">
        <f>($E$32*28)+$E$33</f>
        <v>0.056</v>
      </c>
      <c r="K29">
        <f t="shared" si="2"/>
        <v>0</v>
      </c>
      <c r="L29">
        <f>($F$32*28)+$F$33</f>
        <v>-0.089</v>
      </c>
      <c r="M29">
        <f t="shared" si="3"/>
        <v>0</v>
      </c>
    </row>
    <row r="31" spans="8:13" ht="12.75">
      <c r="H31" s="1" t="s">
        <v>2</v>
      </c>
      <c r="I31">
        <f>MIN(I1:I29)</f>
        <v>-0.077708673420252</v>
      </c>
      <c r="J31" s="1" t="s">
        <v>2</v>
      </c>
      <c r="K31">
        <f>MIN(K1:K29)</f>
        <v>-0.0095</v>
      </c>
      <c r="L31" s="1" t="s">
        <v>2</v>
      </c>
      <c r="M31">
        <f>MIN(M1:M29)</f>
        <v>0</v>
      </c>
    </row>
    <row r="32" spans="4:13" ht="12.75">
      <c r="D32" t="s">
        <v>3</v>
      </c>
      <c r="E32">
        <f>(E29-E1)/28</f>
        <v>0.0034642857142857145</v>
      </c>
      <c r="F32">
        <f>(F29-F1)/28</f>
        <v>-0.0007857142857142854</v>
      </c>
      <c r="G32">
        <f>(G29-G1)/28</f>
        <v>0.0009501043926686449</v>
      </c>
      <c r="H32" s="1" t="s">
        <v>0</v>
      </c>
      <c r="I32">
        <f>MAX(I1:I31)</f>
        <v>0.11608531332797309</v>
      </c>
      <c r="J32" s="1" t="s">
        <v>0</v>
      </c>
      <c r="K32">
        <f>MAX(K1:K31)</f>
        <v>0.15992857142857142</v>
      </c>
      <c r="L32" s="1" t="s">
        <v>0</v>
      </c>
      <c r="M32">
        <f>MAX(M1:M31)</f>
        <v>0.12664285714285714</v>
      </c>
    </row>
    <row r="33" spans="4:13" ht="12.75">
      <c r="D33" t="s">
        <v>4</v>
      </c>
      <c r="E33">
        <f>E1</f>
        <v>-0.041</v>
      </c>
      <c r="F33">
        <f>F1</f>
        <v>-0.067</v>
      </c>
      <c r="G33">
        <f>G1</f>
        <v>0.07854934754662193</v>
      </c>
      <c r="H33" s="1" t="s">
        <v>1</v>
      </c>
      <c r="I33">
        <f>STDEV(I1:I29)</f>
        <v>0.05209607001663725</v>
      </c>
      <c r="J33" s="1" t="s">
        <v>1</v>
      </c>
      <c r="K33">
        <f>STDEV(K1:K29)</f>
        <v>0.047755913865335065</v>
      </c>
      <c r="L33" s="1" t="s">
        <v>1</v>
      </c>
      <c r="M33">
        <f>STDEV(M1:M29)</f>
        <v>0.03664862182062458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-0.039</v>
      </c>
      <c r="F1">
        <v>-0.148</v>
      </c>
      <c r="G1">
        <f aca="true" t="shared" si="0" ref="G1:G29">SQRT(F1*F1+E1*E1)</f>
        <v>0.15305227865013968</v>
      </c>
      <c r="H1">
        <f>($G$32*0)+$G$33</f>
        <v>0.15305227865013968</v>
      </c>
      <c r="I1">
        <f aca="true" t="shared" si="1" ref="I1:I29">G1-H1</f>
        <v>0</v>
      </c>
      <c r="J1">
        <f>($E$32*0)+$E$33</f>
        <v>-0.039</v>
      </c>
      <c r="K1">
        <f aca="true" t="shared" si="2" ref="K1:K29">E1-J1</f>
        <v>0</v>
      </c>
      <c r="L1">
        <f>($F$32*0)+$F$33</f>
        <v>-0.148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-0.04</v>
      </c>
      <c r="F2">
        <v>-0.14</v>
      </c>
      <c r="G2">
        <f t="shared" si="0"/>
        <v>0.14560219778561037</v>
      </c>
      <c r="H2">
        <f>($G$32*1)+$G$33</f>
        <v>0.14847898298406326</v>
      </c>
      <c r="I2">
        <f t="shared" si="1"/>
        <v>-0.002876785198452886</v>
      </c>
      <c r="J2">
        <f>($E$32*1)+$E$33</f>
        <v>-0.036892857142857144</v>
      </c>
      <c r="K2">
        <f t="shared" si="2"/>
        <v>-0.003107142857142857</v>
      </c>
      <c r="L2">
        <f>($F$32*1)+$F$33</f>
        <v>-0.14217857142857143</v>
      </c>
      <c r="M2">
        <f t="shared" si="3"/>
        <v>0.0021785714285714186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-0.041</v>
      </c>
      <c r="F3">
        <v>-0.14</v>
      </c>
      <c r="G3">
        <f t="shared" si="0"/>
        <v>0.1458800877433243</v>
      </c>
      <c r="H3">
        <f>($G$32*2)+$G$33</f>
        <v>0.14390568731798684</v>
      </c>
      <c r="I3">
        <f t="shared" si="1"/>
        <v>0.0019744004253374747</v>
      </c>
      <c r="J3">
        <f>($E$32*2)+$E$33</f>
        <v>-0.03478571428571429</v>
      </c>
      <c r="K3">
        <f t="shared" si="2"/>
        <v>-0.006214285714285714</v>
      </c>
      <c r="L3">
        <f>($F$32*2)+$F$33</f>
        <v>-0.13635714285714284</v>
      </c>
      <c r="M3">
        <f t="shared" si="3"/>
        <v>-0.00364285714285717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-0.058</v>
      </c>
      <c r="F4">
        <v>-0.119</v>
      </c>
      <c r="G4">
        <f t="shared" si="0"/>
        <v>0.13238202294873727</v>
      </c>
      <c r="H4">
        <f>($G$32*3)+$G$33</f>
        <v>0.13933239165191041</v>
      </c>
      <c r="I4">
        <f t="shared" si="1"/>
        <v>-0.006950368703173143</v>
      </c>
      <c r="J4">
        <f>($E$32*3)+$E$33</f>
        <v>-0.03267857142857143</v>
      </c>
      <c r="K4">
        <f t="shared" si="2"/>
        <v>-0.02532142857142857</v>
      </c>
      <c r="L4">
        <f>($F$32*3)+$F$33</f>
        <v>-0.13053571428571428</v>
      </c>
      <c r="M4">
        <f t="shared" si="3"/>
        <v>0.011535714285714288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-0.109</v>
      </c>
      <c r="F5">
        <v>-0.061</v>
      </c>
      <c r="G5">
        <f t="shared" si="0"/>
        <v>0.12490796611905904</v>
      </c>
      <c r="H5">
        <f>($G$32*4)+$G$33</f>
        <v>0.13475909598583402</v>
      </c>
      <c r="I5">
        <f t="shared" si="1"/>
        <v>-0.009851129866774985</v>
      </c>
      <c r="J5">
        <f>($E$32*4)+$E$33</f>
        <v>-0.030571428571428572</v>
      </c>
      <c r="K5">
        <f t="shared" si="2"/>
        <v>-0.07842857142857143</v>
      </c>
      <c r="L5">
        <f>($F$32*4)+$F$33</f>
        <v>-0.12471428571428571</v>
      </c>
      <c r="M5">
        <f t="shared" si="3"/>
        <v>0.06371428571428571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-0.163</v>
      </c>
      <c r="F6">
        <v>-0.021</v>
      </c>
      <c r="G6">
        <f t="shared" si="0"/>
        <v>0.16434719346554114</v>
      </c>
      <c r="H6">
        <f>($G$32*5)+$G$33</f>
        <v>0.1301858003197576</v>
      </c>
      <c r="I6">
        <f t="shared" si="1"/>
        <v>0.034161393145783536</v>
      </c>
      <c r="J6">
        <f>($E$32*5)+$E$33</f>
        <v>-0.028464285714285716</v>
      </c>
      <c r="K6">
        <f t="shared" si="2"/>
        <v>-0.1345357142857143</v>
      </c>
      <c r="L6">
        <f>($F$32*5)+$F$33</f>
        <v>-0.11889285714285713</v>
      </c>
      <c r="M6">
        <f t="shared" si="3"/>
        <v>0.09789285714285713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-0.182</v>
      </c>
      <c r="F7">
        <v>-0.005</v>
      </c>
      <c r="G7">
        <f t="shared" si="0"/>
        <v>0.1820686683644388</v>
      </c>
      <c r="H7">
        <f>($G$32*6)+$G$33</f>
        <v>0.12561250465368118</v>
      </c>
      <c r="I7">
        <f t="shared" si="1"/>
        <v>0.05645616371075762</v>
      </c>
      <c r="J7">
        <f>($E$32*6)+$E$33</f>
        <v>-0.026357142857142857</v>
      </c>
      <c r="K7">
        <f t="shared" si="2"/>
        <v>-0.15564285714285714</v>
      </c>
      <c r="L7">
        <f>($F$32*6)+$F$33</f>
        <v>-0.11307142857142857</v>
      </c>
      <c r="M7">
        <f t="shared" si="3"/>
        <v>0.10807142857142857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-0.163</v>
      </c>
      <c r="F8">
        <v>0.003</v>
      </c>
      <c r="G8">
        <f t="shared" si="0"/>
        <v>0.16302760502442523</v>
      </c>
      <c r="H8">
        <f>($G$32*7)+$G$33</f>
        <v>0.12103920898760476</v>
      </c>
      <c r="I8">
        <f t="shared" si="1"/>
        <v>0.041988396036820474</v>
      </c>
      <c r="J8">
        <f>($E$32*7)+$E$33</f>
        <v>-0.02425</v>
      </c>
      <c r="K8">
        <f t="shared" si="2"/>
        <v>-0.13875</v>
      </c>
      <c r="L8">
        <f>($F$32*7)+$F$33</f>
        <v>-0.10725</v>
      </c>
      <c r="M8">
        <f t="shared" si="3"/>
        <v>0.11025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-0.112</v>
      </c>
      <c r="F9">
        <v>0.004</v>
      </c>
      <c r="G9">
        <f t="shared" si="0"/>
        <v>0.1120714058089752</v>
      </c>
      <c r="H9">
        <f>($G$32*8)+$G$33</f>
        <v>0.11646591332152834</v>
      </c>
      <c r="I9">
        <f t="shared" si="1"/>
        <v>-0.004394507512553131</v>
      </c>
      <c r="J9">
        <f>($E$32*8)+$E$33</f>
        <v>-0.022142857142857145</v>
      </c>
      <c r="K9">
        <f t="shared" si="2"/>
        <v>-0.08985714285714286</v>
      </c>
      <c r="L9">
        <f>($F$32*8)+$F$33</f>
        <v>-0.10142857142857142</v>
      </c>
      <c r="M9">
        <f t="shared" si="3"/>
        <v>0.10542857142857143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-0.044</v>
      </c>
      <c r="F10">
        <v>-0.022</v>
      </c>
      <c r="G10">
        <f t="shared" si="0"/>
        <v>0.04919349550499537</v>
      </c>
      <c r="H10">
        <f>($G$32*9)+$G$33</f>
        <v>0.11189261765545193</v>
      </c>
      <c r="I10">
        <f t="shared" si="1"/>
        <v>-0.06269912215045656</v>
      </c>
      <c r="J10">
        <f>($E$32*9)+$E$33</f>
        <v>-0.02003571428571429</v>
      </c>
      <c r="K10">
        <f t="shared" si="2"/>
        <v>-0.02396428571428571</v>
      </c>
      <c r="L10">
        <f>($F$32*9)+$F$33</f>
        <v>-0.09560714285714286</v>
      </c>
      <c r="M10">
        <f t="shared" si="3"/>
        <v>0.07360714285714287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-0.018</v>
      </c>
      <c r="F11">
        <v>-0.038</v>
      </c>
      <c r="G11">
        <f t="shared" si="0"/>
        <v>0.04204759208325728</v>
      </c>
      <c r="H11">
        <f>($G$32*10)+$G$33</f>
        <v>0.10731932198937551</v>
      </c>
      <c r="I11">
        <f t="shared" si="1"/>
        <v>-0.06527172990611824</v>
      </c>
      <c r="J11">
        <f>($E$32*10)+$E$33</f>
        <v>-0.017928571428571433</v>
      </c>
      <c r="K11">
        <f t="shared" si="2"/>
        <v>-7.142857142856604E-05</v>
      </c>
      <c r="L11">
        <f>($F$32*10)+$F$33</f>
        <v>-0.08978571428571429</v>
      </c>
      <c r="M11">
        <f t="shared" si="3"/>
        <v>0.05178571428571429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-0.018</v>
      </c>
      <c r="F12">
        <v>-0.031</v>
      </c>
      <c r="G12">
        <f t="shared" si="0"/>
        <v>0.03584689665786984</v>
      </c>
      <c r="H12">
        <f>($G$32*11)+$G$33</f>
        <v>0.1027460263232991</v>
      </c>
      <c r="I12">
        <f t="shared" si="1"/>
        <v>-0.06689912966542927</v>
      </c>
      <c r="J12">
        <f>($E$32*11)+$E$33</f>
        <v>-0.015821428571428573</v>
      </c>
      <c r="K12">
        <f t="shared" si="2"/>
        <v>-0.0021785714285714256</v>
      </c>
      <c r="L12">
        <f>($F$32*11)+$F$33</f>
        <v>-0.08396428571428571</v>
      </c>
      <c r="M12">
        <f t="shared" si="3"/>
        <v>0.052964285714285714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-0.018</v>
      </c>
      <c r="F13">
        <v>0.005</v>
      </c>
      <c r="G13">
        <f t="shared" si="0"/>
        <v>0.018681541692269404</v>
      </c>
      <c r="H13">
        <f>($G$32*12)+$G$33</f>
        <v>0.09817273065722268</v>
      </c>
      <c r="I13">
        <f t="shared" si="1"/>
        <v>-0.07949118896495327</v>
      </c>
      <c r="J13">
        <f>($E$32*12)+$E$33</f>
        <v>-0.013714285714285717</v>
      </c>
      <c r="K13">
        <f t="shared" si="2"/>
        <v>-0.004285714285714282</v>
      </c>
      <c r="L13">
        <f>($F$32*12)+$F$33</f>
        <v>-0.07814285714285715</v>
      </c>
      <c r="M13">
        <f t="shared" si="3"/>
        <v>0.08314285714285716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-0.006</v>
      </c>
      <c r="F14">
        <v>0.01</v>
      </c>
      <c r="G14">
        <f t="shared" si="0"/>
        <v>0.0116619037896906</v>
      </c>
      <c r="H14">
        <f>($G$32*13)+$G$33</f>
        <v>0.09359943499114626</v>
      </c>
      <c r="I14">
        <f t="shared" si="1"/>
        <v>-0.08193753120145565</v>
      </c>
      <c r="J14">
        <f>($E$32*13)+$E$33</f>
        <v>-0.011607142857142861</v>
      </c>
      <c r="K14">
        <f t="shared" si="2"/>
        <v>0.005607142857142861</v>
      </c>
      <c r="L14">
        <f>($F$32*13)+$F$33</f>
        <v>-0.07232142857142858</v>
      </c>
      <c r="M14">
        <f t="shared" si="3"/>
        <v>0.08232142857142857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-0.022</v>
      </c>
      <c r="F15">
        <v>-0.032</v>
      </c>
      <c r="G15">
        <f t="shared" si="0"/>
        <v>0.0388329756778952</v>
      </c>
      <c r="H15">
        <f>($G$32*14)+$G$33</f>
        <v>0.08902613932506984</v>
      </c>
      <c r="I15">
        <f t="shared" si="1"/>
        <v>-0.05019316364717464</v>
      </c>
      <c r="J15">
        <f>($E$32*14)+$E$33</f>
        <v>-0.009500000000000001</v>
      </c>
      <c r="K15">
        <f t="shared" si="2"/>
        <v>-0.012499999999999997</v>
      </c>
      <c r="L15">
        <f>($F$32*14)+$F$33</f>
        <v>-0.0665</v>
      </c>
      <c r="M15">
        <f t="shared" si="3"/>
        <v>0.0345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-0.02</v>
      </c>
      <c r="F16">
        <v>-0.087</v>
      </c>
      <c r="G16">
        <f t="shared" si="0"/>
        <v>0.08926925562588722</v>
      </c>
      <c r="H16">
        <f>($G$32*15)+$G$33</f>
        <v>0.08445284365899343</v>
      </c>
      <c r="I16">
        <f t="shared" si="1"/>
        <v>0.004816411966893794</v>
      </c>
      <c r="J16">
        <f>($E$32*15)+$E$33</f>
        <v>-0.0073928571428571455</v>
      </c>
      <c r="K16">
        <f t="shared" si="2"/>
        <v>-0.012607142857142855</v>
      </c>
      <c r="L16">
        <f>($F$32*15)+$F$33</f>
        <v>-0.06067857142857144</v>
      </c>
      <c r="M16">
        <f t="shared" si="3"/>
        <v>-0.02632142857142855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-0.01</v>
      </c>
      <c r="F17">
        <v>-0.075</v>
      </c>
      <c r="G17">
        <f t="shared" si="0"/>
        <v>0.07566372975210778</v>
      </c>
      <c r="H17">
        <f>($G$32*16)+$G$33</f>
        <v>0.07987954799291701</v>
      </c>
      <c r="I17">
        <f t="shared" si="1"/>
        <v>-0.00421581824080923</v>
      </c>
      <c r="J17">
        <f>($E$32*16)+$E$33</f>
        <v>-0.005285714285714289</v>
      </c>
      <c r="K17">
        <f t="shared" si="2"/>
        <v>-0.004714285714285711</v>
      </c>
      <c r="L17">
        <f>($F$32*16)+$F$33</f>
        <v>-0.05485714285714287</v>
      </c>
      <c r="M17">
        <f t="shared" si="3"/>
        <v>-0.02014285714285713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0.005</v>
      </c>
      <c r="F18">
        <v>-0.042</v>
      </c>
      <c r="G18">
        <f t="shared" si="0"/>
        <v>0.0422965719651132</v>
      </c>
      <c r="H18">
        <f>($G$32*17)+$G$33</f>
        <v>0.07530625232684059</v>
      </c>
      <c r="I18">
        <f t="shared" si="1"/>
        <v>-0.033009680361727384</v>
      </c>
      <c r="J18">
        <f>($E$32*17)+$E$33</f>
        <v>-0.0031785714285714334</v>
      </c>
      <c r="K18">
        <f t="shared" si="2"/>
        <v>0.008178571428571434</v>
      </c>
      <c r="L18">
        <f>($F$32*17)+$F$33</f>
        <v>-0.049035714285714294</v>
      </c>
      <c r="M18">
        <f t="shared" si="3"/>
        <v>0.007035714285714291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0.038</v>
      </c>
      <c r="F19">
        <v>-0.009</v>
      </c>
      <c r="G19">
        <f t="shared" si="0"/>
        <v>0.03905124837953327</v>
      </c>
      <c r="H19">
        <f>($G$32*18)+$G$33</f>
        <v>0.07073295666076418</v>
      </c>
      <c r="I19">
        <f t="shared" si="1"/>
        <v>-0.03168170828123091</v>
      </c>
      <c r="J19">
        <f>($E$32*18)+$E$33</f>
        <v>-0.0010714285714285773</v>
      </c>
      <c r="K19">
        <f t="shared" si="2"/>
        <v>0.039071428571428576</v>
      </c>
      <c r="L19">
        <f>($F$32*18)+$F$33</f>
        <v>-0.04321428571428573</v>
      </c>
      <c r="M19">
        <f t="shared" si="3"/>
        <v>0.03421428571428573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0.006</v>
      </c>
      <c r="F20">
        <v>-0.024</v>
      </c>
      <c r="G20">
        <f t="shared" si="0"/>
        <v>0.024738633753705965</v>
      </c>
      <c r="H20">
        <f>($G$32*19)+$G$33</f>
        <v>0.06615966099468776</v>
      </c>
      <c r="I20">
        <f t="shared" si="1"/>
        <v>-0.04142102724098179</v>
      </c>
      <c r="J20">
        <f>($E$32*19)+$E$33</f>
        <v>0.0010357142857142787</v>
      </c>
      <c r="K20">
        <f t="shared" si="2"/>
        <v>0.004964285714285721</v>
      </c>
      <c r="L20">
        <f>($F$32*19)+$F$33</f>
        <v>-0.03739285714285716</v>
      </c>
      <c r="M20">
        <f t="shared" si="3"/>
        <v>0.013392857142857158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-0.038</v>
      </c>
      <c r="F21">
        <v>-0.014</v>
      </c>
      <c r="G21">
        <f t="shared" si="0"/>
        <v>0.04049691346263317</v>
      </c>
      <c r="H21">
        <f>($G$32*20)+$G$33</f>
        <v>0.06158636532861134</v>
      </c>
      <c r="I21">
        <f t="shared" si="1"/>
        <v>-0.021089451865978166</v>
      </c>
      <c r="J21">
        <f>($E$32*20)+$E$33</f>
        <v>0.0031428571428571347</v>
      </c>
      <c r="K21">
        <f t="shared" si="2"/>
        <v>-0.041142857142857134</v>
      </c>
      <c r="L21">
        <f>($F$32*20)+$F$33</f>
        <v>-0.031571428571428584</v>
      </c>
      <c r="M21">
        <f t="shared" si="3"/>
        <v>0.017571428571428585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-0.021</v>
      </c>
      <c r="F22">
        <v>-0.026</v>
      </c>
      <c r="G22">
        <f t="shared" si="0"/>
        <v>0.033421549934136804</v>
      </c>
      <c r="H22">
        <f>($G$32*21)+$G$33</f>
        <v>0.05701306966253493</v>
      </c>
      <c r="I22">
        <f t="shared" si="1"/>
        <v>-0.023591519728398125</v>
      </c>
      <c r="J22">
        <f>($E$32*21)+$E$33</f>
        <v>0.005249999999999998</v>
      </c>
      <c r="K22">
        <f t="shared" si="2"/>
        <v>-0.02625</v>
      </c>
      <c r="L22">
        <f>($F$32*21)+$F$33</f>
        <v>-0.025750000000000023</v>
      </c>
      <c r="M22">
        <f t="shared" si="3"/>
        <v>-0.00024999999999997594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0.01</v>
      </c>
      <c r="F23">
        <v>-0.017</v>
      </c>
      <c r="G23">
        <f t="shared" si="0"/>
        <v>0.01972308292331602</v>
      </c>
      <c r="H23">
        <f>($G$32*22)+$G$33</f>
        <v>0.05243977399645851</v>
      </c>
      <c r="I23">
        <f t="shared" si="1"/>
        <v>-0.032716691073142484</v>
      </c>
      <c r="J23">
        <f>($E$32*22)+$E$33</f>
        <v>0.007357142857142854</v>
      </c>
      <c r="K23">
        <f t="shared" si="2"/>
        <v>0.0026428571428571464</v>
      </c>
      <c r="L23">
        <f>($F$32*22)+$F$33</f>
        <v>-0.019928571428571434</v>
      </c>
      <c r="M23">
        <f t="shared" si="3"/>
        <v>0.002928571428571433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0.051</v>
      </c>
      <c r="F24">
        <v>0.012</v>
      </c>
      <c r="G24">
        <f t="shared" si="0"/>
        <v>0.05239274758971894</v>
      </c>
      <c r="H24">
        <f>($G$32*23)+$G$33</f>
        <v>0.04786647833038209</v>
      </c>
      <c r="I24">
        <f t="shared" si="1"/>
        <v>0.00452626925933685</v>
      </c>
      <c r="J24">
        <f>($E$32*23)+$E$33</f>
        <v>0.00946428571428571</v>
      </c>
      <c r="K24">
        <f t="shared" si="2"/>
        <v>0.04153571428571429</v>
      </c>
      <c r="L24">
        <f>($F$32*23)+$F$33</f>
        <v>-0.014107142857142874</v>
      </c>
      <c r="M24">
        <f t="shared" si="3"/>
        <v>0.026107142857142874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0.044</v>
      </c>
      <c r="F25">
        <v>-0.036</v>
      </c>
      <c r="G25">
        <f t="shared" si="0"/>
        <v>0.05685068161420758</v>
      </c>
      <c r="H25">
        <f>($G$32*24)+$G$33</f>
        <v>0.04329318266430568</v>
      </c>
      <c r="I25">
        <f t="shared" si="1"/>
        <v>0.013557498949901901</v>
      </c>
      <c r="J25">
        <f>($E$32*24)+$E$33</f>
        <v>0.011571428571428566</v>
      </c>
      <c r="K25">
        <f t="shared" si="2"/>
        <v>0.03242857142857143</v>
      </c>
      <c r="L25">
        <f>($F$32*24)+$F$33</f>
        <v>-0.008285714285714313</v>
      </c>
      <c r="M25">
        <f t="shared" si="3"/>
        <v>-0.027714285714285684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0.018</v>
      </c>
      <c r="F26">
        <v>-0.065</v>
      </c>
      <c r="G26">
        <f t="shared" si="0"/>
        <v>0.06744627491566899</v>
      </c>
      <c r="H26">
        <f>($G$32*25)+$G$33</f>
        <v>0.03871988699822926</v>
      </c>
      <c r="I26">
        <f t="shared" si="1"/>
        <v>0.028726387917439727</v>
      </c>
      <c r="J26">
        <f>($E$32*25)+$E$33</f>
        <v>0.013678571428571422</v>
      </c>
      <c r="K26">
        <f t="shared" si="2"/>
        <v>0.004321428571428577</v>
      </c>
      <c r="L26">
        <f>($F$32*25)+$F$33</f>
        <v>-0.0024642857142857244</v>
      </c>
      <c r="M26">
        <f t="shared" si="3"/>
        <v>-0.06253571428571428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-0.01</v>
      </c>
      <c r="F27">
        <v>-0.075</v>
      </c>
      <c r="G27">
        <f t="shared" si="0"/>
        <v>0.07566372975210778</v>
      </c>
      <c r="H27">
        <f>($G$32*26)+$G$33</f>
        <v>0.03414659133215284</v>
      </c>
      <c r="I27">
        <f t="shared" si="1"/>
        <v>0.04151713841995494</v>
      </c>
      <c r="J27">
        <f>($E$32*26)+$E$33</f>
        <v>0.015785714285714278</v>
      </c>
      <c r="K27">
        <f t="shared" si="2"/>
        <v>-0.02578571428571428</v>
      </c>
      <c r="L27">
        <f>($F$32*26)+$F$33</f>
        <v>0.0033571428571428363</v>
      </c>
      <c r="M27">
        <f t="shared" si="3"/>
        <v>-0.07835714285714283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0.027</v>
      </c>
      <c r="F28">
        <v>-0.051</v>
      </c>
      <c r="G28">
        <f t="shared" si="0"/>
        <v>0.05770615218501403</v>
      </c>
      <c r="H28">
        <f>($G$32*27)+$G$33</f>
        <v>0.029573295666076416</v>
      </c>
      <c r="I28">
        <f t="shared" si="1"/>
        <v>0.028132856518937613</v>
      </c>
      <c r="J28">
        <f>($E$32*27)+$E$33</f>
        <v>0.017892857142857134</v>
      </c>
      <c r="K28">
        <f t="shared" si="2"/>
        <v>0.009107142857142866</v>
      </c>
      <c r="L28">
        <f>($F$32*27)+$F$33</f>
        <v>0.009178571428571397</v>
      </c>
      <c r="M28">
        <f t="shared" si="3"/>
        <v>-0.060178571428571394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0.02</v>
      </c>
      <c r="F29">
        <v>0.015</v>
      </c>
      <c r="G29">
        <f t="shared" si="0"/>
        <v>0.025</v>
      </c>
      <c r="H29">
        <f>($G$32*28)+$G$33</f>
        <v>0.024999999999999994</v>
      </c>
      <c r="I29">
        <f t="shared" si="1"/>
        <v>0</v>
      </c>
      <c r="J29">
        <f>($E$32*28)+$E$33</f>
        <v>0.019999999999999997</v>
      </c>
      <c r="K29">
        <f t="shared" si="2"/>
        <v>0</v>
      </c>
      <c r="L29">
        <f>($F$32*28)+$F$33</f>
        <v>0.014999999999999986</v>
      </c>
      <c r="M29">
        <f t="shared" si="3"/>
        <v>1.3877787807814457E-17</v>
      </c>
    </row>
    <row r="31" spans="8:13" ht="12.75">
      <c r="H31" s="1" t="s">
        <v>2</v>
      </c>
      <c r="I31">
        <f>MIN(I1:I29)</f>
        <v>-0.08193753120145565</v>
      </c>
      <c r="J31" s="1" t="s">
        <v>2</v>
      </c>
      <c r="K31">
        <f>MIN(K1:K29)</f>
        <v>-0.15564285714285714</v>
      </c>
      <c r="L31" s="1" t="s">
        <v>2</v>
      </c>
      <c r="M31">
        <f>MIN(M1:M29)</f>
        <v>-0.07835714285714283</v>
      </c>
    </row>
    <row r="32" spans="4:13" ht="12.75">
      <c r="D32" t="s">
        <v>3</v>
      </c>
      <c r="E32">
        <f>(E29-E1)/28</f>
        <v>0.002107142857142857</v>
      </c>
      <c r="F32">
        <f>(F29-F1)/28</f>
        <v>0.00582142857142857</v>
      </c>
      <c r="G32">
        <f>(G29-G1)/28</f>
        <v>-0.004573295666076417</v>
      </c>
      <c r="H32" s="1" t="s">
        <v>0</v>
      </c>
      <c r="I32">
        <f>MAX(I1:I31)</f>
        <v>0.05645616371075762</v>
      </c>
      <c r="J32" s="1" t="s">
        <v>0</v>
      </c>
      <c r="K32">
        <f>MAX(K1:K31)</f>
        <v>0.04153571428571429</v>
      </c>
      <c r="L32" s="1" t="s">
        <v>0</v>
      </c>
      <c r="M32">
        <f>MAX(M1:M31)</f>
        <v>0.11025</v>
      </c>
    </row>
    <row r="33" spans="4:13" ht="12.75">
      <c r="D33" t="s">
        <v>4</v>
      </c>
      <c r="E33">
        <f>E1</f>
        <v>-0.039</v>
      </c>
      <c r="F33">
        <f>F1</f>
        <v>-0.148</v>
      </c>
      <c r="G33">
        <f>G1</f>
        <v>0.15305227865013968</v>
      </c>
      <c r="H33" s="1" t="s">
        <v>1</v>
      </c>
      <c r="I33">
        <f>STDEV(I1:I29)</f>
        <v>0.03753568928264037</v>
      </c>
      <c r="J33" s="1" t="s">
        <v>1</v>
      </c>
      <c r="K33">
        <f>STDEV(K1:K29)</f>
        <v>0.05035353658085855</v>
      </c>
      <c r="L33" s="1" t="s">
        <v>1</v>
      </c>
      <c r="M33">
        <f>STDEV(M1:M29)</f>
        <v>0.05195904087932363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0.012</v>
      </c>
      <c r="F1">
        <v>0.036</v>
      </c>
      <c r="G1">
        <f aca="true" t="shared" si="0" ref="G1:G29">SQRT(F1*F1+E1*E1)</f>
        <v>0.03794733192202055</v>
      </c>
      <c r="H1">
        <f>($G$32*0)+$G$33</f>
        <v>0.03794733192202055</v>
      </c>
      <c r="I1">
        <f aca="true" t="shared" si="1" ref="I1:I29">G1-H1</f>
        <v>0</v>
      </c>
      <c r="J1">
        <f>($E$32*0)+$E$33</f>
        <v>0.012</v>
      </c>
      <c r="K1">
        <f aca="true" t="shared" si="2" ref="K1:K29">E1-J1</f>
        <v>0</v>
      </c>
      <c r="L1">
        <f>($F$32*0)+$F$33</f>
        <v>0.036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-0.021</v>
      </c>
      <c r="F2">
        <v>0.104</v>
      </c>
      <c r="G2">
        <f t="shared" si="0"/>
        <v>0.10609901036296239</v>
      </c>
      <c r="H2">
        <f>($G$32*1)+$G$33</f>
        <v>0.04044342153997279</v>
      </c>
      <c r="I2">
        <f t="shared" si="1"/>
        <v>0.06565558882298961</v>
      </c>
      <c r="J2">
        <f>($E$32*1)+$E$33</f>
        <v>0.012821428571428572</v>
      </c>
      <c r="K2">
        <f t="shared" si="2"/>
        <v>-0.03382142857142857</v>
      </c>
      <c r="L2">
        <f>($F$32*1)+$F$33</f>
        <v>0.03107142857142857</v>
      </c>
      <c r="M2">
        <f t="shared" si="3"/>
        <v>0.07292857142857143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-0.043</v>
      </c>
      <c r="F3">
        <v>0.115</v>
      </c>
      <c r="G3">
        <f t="shared" si="0"/>
        <v>0.12277621919573839</v>
      </c>
      <c r="H3">
        <f>($G$32*2)+$G$33</f>
        <v>0.042939511157925034</v>
      </c>
      <c r="I3">
        <f t="shared" si="1"/>
        <v>0.07983670803781336</v>
      </c>
      <c r="J3">
        <f>($E$32*2)+$E$33</f>
        <v>0.013642857142857144</v>
      </c>
      <c r="K3">
        <f t="shared" si="2"/>
        <v>-0.05664285714285714</v>
      </c>
      <c r="L3">
        <f>($F$32*2)+$F$33</f>
        <v>0.02614285714285714</v>
      </c>
      <c r="M3">
        <f t="shared" si="3"/>
        <v>0.08885714285714286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-0.081</v>
      </c>
      <c r="F4">
        <v>0.095</v>
      </c>
      <c r="G4">
        <f t="shared" si="0"/>
        <v>0.12484390253432484</v>
      </c>
      <c r="H4">
        <f>($G$32*3)+$G$33</f>
        <v>0.04543560077587727</v>
      </c>
      <c r="I4">
        <f t="shared" si="1"/>
        <v>0.07940830175844757</v>
      </c>
      <c r="J4">
        <f>($E$32*3)+$E$33</f>
        <v>0.014464285714285714</v>
      </c>
      <c r="K4">
        <f t="shared" si="2"/>
        <v>-0.09546428571428572</v>
      </c>
      <c r="L4">
        <f>($F$32*3)+$F$33</f>
        <v>0.021214285714285713</v>
      </c>
      <c r="M4">
        <f t="shared" si="3"/>
        <v>0.07378571428571429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-0.062</v>
      </c>
      <c r="F5">
        <v>0.055</v>
      </c>
      <c r="G5">
        <f t="shared" si="0"/>
        <v>0.08287943049997387</v>
      </c>
      <c r="H5">
        <f>($G$32*4)+$G$33</f>
        <v>0.04793169039382951</v>
      </c>
      <c r="I5">
        <f t="shared" si="1"/>
        <v>0.03494774010614436</v>
      </c>
      <c r="J5">
        <f>($E$32*4)+$E$33</f>
        <v>0.015285714285714286</v>
      </c>
      <c r="K5">
        <f t="shared" si="2"/>
        <v>-0.07728571428571429</v>
      </c>
      <c r="L5">
        <f>($F$32*4)+$F$33</f>
        <v>0.016285714285714285</v>
      </c>
      <c r="M5">
        <f t="shared" si="3"/>
        <v>0.038714285714285715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-0.02</v>
      </c>
      <c r="F6">
        <v>0.091</v>
      </c>
      <c r="G6">
        <f t="shared" si="0"/>
        <v>0.09317188417113824</v>
      </c>
      <c r="H6">
        <f>($G$32*5)+$G$33</f>
        <v>0.05042778001178175</v>
      </c>
      <c r="I6">
        <f t="shared" si="1"/>
        <v>0.04274410415935649</v>
      </c>
      <c r="J6">
        <f>($E$32*5)+$E$33</f>
        <v>0.016107142857142858</v>
      </c>
      <c r="K6">
        <f t="shared" si="2"/>
        <v>-0.03610714285714286</v>
      </c>
      <c r="L6">
        <f>($F$32*5)+$F$33</f>
        <v>0.011357142857142857</v>
      </c>
      <c r="M6">
        <f t="shared" si="3"/>
        <v>0.07964285714285714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0.025</v>
      </c>
      <c r="F7">
        <v>0.096</v>
      </c>
      <c r="G7">
        <f t="shared" si="0"/>
        <v>0.09920181449953423</v>
      </c>
      <c r="H7">
        <f>($G$32*6)+$G$33</f>
        <v>0.05292386962973399</v>
      </c>
      <c r="I7">
        <f t="shared" si="1"/>
        <v>0.04627794486980024</v>
      </c>
      <c r="J7">
        <f>($E$32*6)+$E$33</f>
        <v>0.01692857142857143</v>
      </c>
      <c r="K7">
        <f t="shared" si="2"/>
        <v>0.00807142857142857</v>
      </c>
      <c r="L7">
        <f>($F$32*6)+$F$33</f>
        <v>0.006428571428571429</v>
      </c>
      <c r="M7">
        <f t="shared" si="3"/>
        <v>0.08957142857142858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0.015</v>
      </c>
      <c r="F8">
        <v>0.048</v>
      </c>
      <c r="G8">
        <f t="shared" si="0"/>
        <v>0.05028916384272063</v>
      </c>
      <c r="H8">
        <f>($G$32*7)+$G$33</f>
        <v>0.05541995924768623</v>
      </c>
      <c r="I8">
        <f t="shared" si="1"/>
        <v>-0.005130795404965603</v>
      </c>
      <c r="J8">
        <f>($E$32*7)+$E$33</f>
        <v>0.017750000000000002</v>
      </c>
      <c r="K8">
        <f t="shared" si="2"/>
        <v>-0.0027500000000000024</v>
      </c>
      <c r="L8">
        <f>($F$32*7)+$F$33</f>
        <v>0.0015000000000000013</v>
      </c>
      <c r="M8">
        <f t="shared" si="3"/>
        <v>0.0465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0.014</v>
      </c>
      <c r="F9">
        <v>0.003</v>
      </c>
      <c r="G9">
        <f t="shared" si="0"/>
        <v>0.014317821063276354</v>
      </c>
      <c r="H9">
        <f>($G$32*8)+$G$33</f>
        <v>0.057916048865638475</v>
      </c>
      <c r="I9">
        <f t="shared" si="1"/>
        <v>-0.043598227802362124</v>
      </c>
      <c r="J9">
        <f>($E$32*8)+$E$33</f>
        <v>0.018571428571428572</v>
      </c>
      <c r="K9">
        <f t="shared" si="2"/>
        <v>-0.004571428571428572</v>
      </c>
      <c r="L9">
        <f>($F$32*8)+$F$33</f>
        <v>-0.0034285714285714267</v>
      </c>
      <c r="M9">
        <f t="shared" si="3"/>
        <v>0.006428571428571427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-0.012</v>
      </c>
      <c r="F10">
        <v>0.012</v>
      </c>
      <c r="G10">
        <f t="shared" si="0"/>
        <v>0.01697056274847714</v>
      </c>
      <c r="H10">
        <f>($G$32*9)+$G$33</f>
        <v>0.06041213848359071</v>
      </c>
      <c r="I10">
        <f t="shared" si="1"/>
        <v>-0.04344157573511358</v>
      </c>
      <c r="J10">
        <f>($E$32*9)+$E$33</f>
        <v>0.019392857142857146</v>
      </c>
      <c r="K10">
        <f t="shared" si="2"/>
        <v>-0.031392857142857146</v>
      </c>
      <c r="L10">
        <f>($F$32*9)+$F$33</f>
        <v>-0.008357142857142855</v>
      </c>
      <c r="M10">
        <f t="shared" si="3"/>
        <v>0.020357142857142855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-0.034</v>
      </c>
      <c r="F11">
        <v>0.039</v>
      </c>
      <c r="G11">
        <f t="shared" si="0"/>
        <v>0.05173973328110612</v>
      </c>
      <c r="H11">
        <f>($G$32*10)+$G$33</f>
        <v>0.06290822810154295</v>
      </c>
      <c r="I11">
        <f t="shared" si="1"/>
        <v>-0.01116849482043683</v>
      </c>
      <c r="J11">
        <f>($E$32*10)+$E$33</f>
        <v>0.020214285714285716</v>
      </c>
      <c r="K11">
        <f t="shared" si="2"/>
        <v>-0.054214285714285715</v>
      </c>
      <c r="L11">
        <f>($F$32*10)+$F$33</f>
        <v>-0.013285714285714283</v>
      </c>
      <c r="M11">
        <f t="shared" si="3"/>
        <v>0.05228571428571428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-0.014</v>
      </c>
      <c r="F12">
        <v>0.064</v>
      </c>
      <c r="G12">
        <f t="shared" si="0"/>
        <v>0.0655133574166368</v>
      </c>
      <c r="H12">
        <f>($G$32*11)+$G$33</f>
        <v>0.06540431771949519</v>
      </c>
      <c r="I12">
        <f t="shared" si="1"/>
        <v>0.00010903969714161355</v>
      </c>
      <c r="J12">
        <f>($E$32*11)+$E$33</f>
        <v>0.02103571428571429</v>
      </c>
      <c r="K12">
        <f t="shared" si="2"/>
        <v>-0.03503571428571429</v>
      </c>
      <c r="L12">
        <f>($F$32*11)+$F$33</f>
        <v>-0.01821428571428571</v>
      </c>
      <c r="M12">
        <f t="shared" si="3"/>
        <v>0.08221428571428571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0.046</v>
      </c>
      <c r="F13">
        <v>0.037</v>
      </c>
      <c r="G13">
        <f t="shared" si="0"/>
        <v>0.05903388857258176</v>
      </c>
      <c r="H13">
        <f>($G$32*12)+$G$33</f>
        <v>0.06790040733744743</v>
      </c>
      <c r="I13">
        <f t="shared" si="1"/>
        <v>-0.008866518764865668</v>
      </c>
      <c r="J13">
        <f>($E$32*12)+$E$33</f>
        <v>0.02185714285714286</v>
      </c>
      <c r="K13">
        <f t="shared" si="2"/>
        <v>0.02414285714285714</v>
      </c>
      <c r="L13">
        <f>($F$32*12)+$F$33</f>
        <v>-0.02314285714285714</v>
      </c>
      <c r="M13">
        <f t="shared" si="3"/>
        <v>0.06014285714285714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0.012</v>
      </c>
      <c r="F14">
        <v>0.006</v>
      </c>
      <c r="G14">
        <f t="shared" si="0"/>
        <v>0.01341640786499874</v>
      </c>
      <c r="H14">
        <f>($G$32*13)+$G$33</f>
        <v>0.07039649695539968</v>
      </c>
      <c r="I14">
        <f t="shared" si="1"/>
        <v>-0.05698008909040094</v>
      </c>
      <c r="J14">
        <f>($E$32*13)+$E$33</f>
        <v>0.02267857142857143</v>
      </c>
      <c r="K14">
        <f t="shared" si="2"/>
        <v>-0.01067857142857143</v>
      </c>
      <c r="L14">
        <f>($F$32*13)+$F$33</f>
        <v>-0.02807142857142856</v>
      </c>
      <c r="M14">
        <f t="shared" si="3"/>
        <v>0.03407142857142856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0.032</v>
      </c>
      <c r="F15">
        <v>0.044</v>
      </c>
      <c r="G15">
        <f t="shared" si="0"/>
        <v>0.054405882034941774</v>
      </c>
      <c r="H15">
        <f>($G$32*14)+$G$33</f>
        <v>0.0728925865733519</v>
      </c>
      <c r="I15">
        <f t="shared" si="1"/>
        <v>-0.01848670453841013</v>
      </c>
      <c r="J15">
        <f>($E$32*14)+$E$33</f>
        <v>0.0235</v>
      </c>
      <c r="K15">
        <f t="shared" si="2"/>
        <v>0.0085</v>
      </c>
      <c r="L15">
        <f>($F$32*14)+$F$33</f>
        <v>-0.032999999999999995</v>
      </c>
      <c r="M15">
        <f t="shared" si="3"/>
        <v>0.07699999999999999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0.064</v>
      </c>
      <c r="F16">
        <v>0.086</v>
      </c>
      <c r="G16">
        <f t="shared" si="0"/>
        <v>0.10720074626605917</v>
      </c>
      <c r="H16">
        <f>($G$32*15)+$G$33</f>
        <v>0.07538867619130415</v>
      </c>
      <c r="I16">
        <f t="shared" si="1"/>
        <v>0.03181207007475502</v>
      </c>
      <c r="J16">
        <f>($E$32*15)+$E$33</f>
        <v>0.024321428571428574</v>
      </c>
      <c r="K16">
        <f t="shared" si="2"/>
        <v>0.039678571428571424</v>
      </c>
      <c r="L16">
        <f>($F$32*15)+$F$33</f>
        <v>-0.03792857142857143</v>
      </c>
      <c r="M16">
        <f t="shared" si="3"/>
        <v>0.12392857142857142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0.058</v>
      </c>
      <c r="F17">
        <v>0.115</v>
      </c>
      <c r="G17">
        <f t="shared" si="0"/>
        <v>0.1287982919141399</v>
      </c>
      <c r="H17">
        <f>($G$32*16)+$G$33</f>
        <v>0.07788476580925639</v>
      </c>
      <c r="I17">
        <f t="shared" si="1"/>
        <v>0.05091352610488352</v>
      </c>
      <c r="J17">
        <f>($E$32*16)+$E$33</f>
        <v>0.025142857142857147</v>
      </c>
      <c r="K17">
        <f t="shared" si="2"/>
        <v>0.032857142857142856</v>
      </c>
      <c r="L17">
        <f>($F$32*16)+$F$33</f>
        <v>-0.04285714285714285</v>
      </c>
      <c r="M17">
        <f t="shared" si="3"/>
        <v>0.15785714285714286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0.056</v>
      </c>
      <c r="F18">
        <v>0.147</v>
      </c>
      <c r="G18">
        <f t="shared" si="0"/>
        <v>0.15730543537970962</v>
      </c>
      <c r="H18">
        <f>($G$32*17)+$G$33</f>
        <v>0.08038085542720863</v>
      </c>
      <c r="I18">
        <f t="shared" si="1"/>
        <v>0.07692457995250099</v>
      </c>
      <c r="J18">
        <f>($E$32*17)+$E$33</f>
        <v>0.025964285714285718</v>
      </c>
      <c r="K18">
        <f t="shared" si="2"/>
        <v>0.030035714285714284</v>
      </c>
      <c r="L18">
        <f>($F$32*17)+$F$33</f>
        <v>-0.04778571428571427</v>
      </c>
      <c r="M18">
        <f t="shared" si="3"/>
        <v>0.19478571428571426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0.075</v>
      </c>
      <c r="F19">
        <v>0.045</v>
      </c>
      <c r="G19">
        <f t="shared" si="0"/>
        <v>0.08746427842267951</v>
      </c>
      <c r="H19">
        <f>($G$32*18)+$G$33</f>
        <v>0.08287694504516088</v>
      </c>
      <c r="I19">
        <f t="shared" si="1"/>
        <v>0.0045873333775186265</v>
      </c>
      <c r="J19">
        <f>($E$32*18)+$E$33</f>
        <v>0.026785714285714288</v>
      </c>
      <c r="K19">
        <f t="shared" si="2"/>
        <v>0.04821428571428571</v>
      </c>
      <c r="L19">
        <f>($F$32*18)+$F$33</f>
        <v>-0.05271428571428571</v>
      </c>
      <c r="M19">
        <f t="shared" si="3"/>
        <v>0.0977142857142857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0.07</v>
      </c>
      <c r="F20">
        <v>0.045</v>
      </c>
      <c r="G20">
        <f t="shared" si="0"/>
        <v>0.0832165848854662</v>
      </c>
      <c r="H20">
        <f>($G$32*19)+$G$33</f>
        <v>0.0853730346631131</v>
      </c>
      <c r="I20">
        <f t="shared" si="1"/>
        <v>-0.00215644977764691</v>
      </c>
      <c r="J20">
        <f>($E$32*19)+$E$33</f>
        <v>0.027607142857142858</v>
      </c>
      <c r="K20">
        <f t="shared" si="2"/>
        <v>0.04239285714285715</v>
      </c>
      <c r="L20">
        <f>($F$32*19)+$F$33</f>
        <v>-0.05764285714285714</v>
      </c>
      <c r="M20">
        <f t="shared" si="3"/>
        <v>0.10264285714285715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0.168</v>
      </c>
      <c r="F21">
        <v>0.026</v>
      </c>
      <c r="G21">
        <f t="shared" si="0"/>
        <v>0.17</v>
      </c>
      <c r="H21">
        <f>($G$32*20)+$G$33</f>
        <v>0.08786912428106536</v>
      </c>
      <c r="I21">
        <f t="shared" si="1"/>
        <v>0.08213087571893465</v>
      </c>
      <c r="J21">
        <f>($E$32*20)+$E$33</f>
        <v>0.02842857142857143</v>
      </c>
      <c r="K21">
        <f t="shared" si="2"/>
        <v>0.13957142857142857</v>
      </c>
      <c r="L21">
        <f>($F$32*20)+$F$33</f>
        <v>-0.06257142857142856</v>
      </c>
      <c r="M21">
        <f t="shared" si="3"/>
        <v>0.08857142857142855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0.142</v>
      </c>
      <c r="F22">
        <v>0.049</v>
      </c>
      <c r="G22">
        <f t="shared" si="0"/>
        <v>0.1502165104108067</v>
      </c>
      <c r="H22">
        <f>($G$32*21)+$G$33</f>
        <v>0.0903652138990176</v>
      </c>
      <c r="I22">
        <f t="shared" si="1"/>
        <v>0.059851296511789095</v>
      </c>
      <c r="J22">
        <f>($E$32*21)+$E$33</f>
        <v>0.029250000000000005</v>
      </c>
      <c r="K22">
        <f t="shared" si="2"/>
        <v>0.11274999999999999</v>
      </c>
      <c r="L22">
        <f>($F$32*21)+$F$33</f>
        <v>-0.06749999999999998</v>
      </c>
      <c r="M22">
        <f t="shared" si="3"/>
        <v>0.11649999999999998</v>
      </c>
    </row>
    <row r="23" spans="1:13" ht="12.75">
      <c r="A23">
        <v>0.148</v>
      </c>
      <c r="B23">
        <v>0.022</v>
      </c>
      <c r="C23">
        <v>4.547</v>
      </c>
      <c r="D23">
        <v>1.689</v>
      </c>
      <c r="E23">
        <v>0.121</v>
      </c>
      <c r="F23">
        <v>0.039</v>
      </c>
      <c r="G23">
        <f t="shared" si="0"/>
        <v>0.12712985487288184</v>
      </c>
      <c r="H23">
        <f>($G$32*22)+$G$33</f>
        <v>0.09286130351696983</v>
      </c>
      <c r="I23">
        <f t="shared" si="1"/>
        <v>0.034268551355912</v>
      </c>
      <c r="J23">
        <f>($E$32*22)+$E$33</f>
        <v>0.030071428571428575</v>
      </c>
      <c r="K23">
        <f t="shared" si="2"/>
        <v>0.09092857142857141</v>
      </c>
      <c r="L23">
        <f>($F$32*22)+$F$33</f>
        <v>-0.07242857142857143</v>
      </c>
      <c r="M23">
        <f t="shared" si="3"/>
        <v>0.11142857142857143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0.115</v>
      </c>
      <c r="F24">
        <v>0.011</v>
      </c>
      <c r="G24">
        <f t="shared" si="0"/>
        <v>0.11552488909321662</v>
      </c>
      <c r="H24">
        <f>($G$32*23)+$G$33</f>
        <v>0.09535739313492207</v>
      </c>
      <c r="I24">
        <f t="shared" si="1"/>
        <v>0.02016749595829455</v>
      </c>
      <c r="J24">
        <f>($E$32*23)+$E$33</f>
        <v>0.030892857142857146</v>
      </c>
      <c r="K24">
        <f t="shared" si="2"/>
        <v>0.08410714285714285</v>
      </c>
      <c r="L24">
        <f>($F$32*23)+$F$33</f>
        <v>-0.07735714285714285</v>
      </c>
      <c r="M24">
        <f t="shared" si="3"/>
        <v>0.08835714285714284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0.106</v>
      </c>
      <c r="F25">
        <v>0.013</v>
      </c>
      <c r="G25">
        <f t="shared" si="0"/>
        <v>0.10679419459877021</v>
      </c>
      <c r="H25">
        <f>($G$32*24)+$G$33</f>
        <v>0.09785348275287431</v>
      </c>
      <c r="I25">
        <f t="shared" si="1"/>
        <v>0.008940711845895899</v>
      </c>
      <c r="J25">
        <f>($E$32*24)+$E$33</f>
        <v>0.03171428571428572</v>
      </c>
      <c r="K25">
        <f t="shared" si="2"/>
        <v>0.07428571428571427</v>
      </c>
      <c r="L25">
        <f>($F$32*24)+$F$33</f>
        <v>-0.08228571428571427</v>
      </c>
      <c r="M25">
        <f t="shared" si="3"/>
        <v>0.09528571428571427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0.129</v>
      </c>
      <c r="F26">
        <v>0.007</v>
      </c>
      <c r="G26">
        <f t="shared" si="0"/>
        <v>0.12918978287774927</v>
      </c>
      <c r="H26">
        <f>($G$32*25)+$G$33</f>
        <v>0.10034957237082656</v>
      </c>
      <c r="I26">
        <f t="shared" si="1"/>
        <v>0.028840210506922703</v>
      </c>
      <c r="J26">
        <f>($E$32*25)+$E$33</f>
        <v>0.03253571428571429</v>
      </c>
      <c r="K26">
        <f t="shared" si="2"/>
        <v>0.09646428571428571</v>
      </c>
      <c r="L26">
        <f>($F$32*25)+$F$33</f>
        <v>-0.08721428571428569</v>
      </c>
      <c r="M26">
        <f t="shared" si="3"/>
        <v>0.0942142857142857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0.146</v>
      </c>
      <c r="F27">
        <v>-0.028</v>
      </c>
      <c r="G27">
        <f t="shared" si="0"/>
        <v>0.14866068747318506</v>
      </c>
      <c r="H27">
        <f>($G$32*26)+$G$33</f>
        <v>0.10284566198877879</v>
      </c>
      <c r="I27">
        <f t="shared" si="1"/>
        <v>0.045815025484406274</v>
      </c>
      <c r="J27">
        <f>($E$32*26)+$E$33</f>
        <v>0.03335714285714286</v>
      </c>
      <c r="K27">
        <f t="shared" si="2"/>
        <v>0.11264285714285713</v>
      </c>
      <c r="L27">
        <f>($F$32*26)+$F$33</f>
        <v>-0.09214285714285711</v>
      </c>
      <c r="M27">
        <f t="shared" si="3"/>
        <v>0.06414285714285711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0.148</v>
      </c>
      <c r="F28">
        <v>-0.086</v>
      </c>
      <c r="G28">
        <f t="shared" si="0"/>
        <v>0.1711724276862369</v>
      </c>
      <c r="H28">
        <f>($G$32*27)+$G$33</f>
        <v>0.10534175160673104</v>
      </c>
      <c r="I28">
        <f t="shared" si="1"/>
        <v>0.06583067607950585</v>
      </c>
      <c r="J28">
        <f>($E$32*27)+$E$33</f>
        <v>0.03417857142857143</v>
      </c>
      <c r="K28">
        <f t="shared" si="2"/>
        <v>0.11382142857142856</v>
      </c>
      <c r="L28">
        <f>($F$32*27)+$F$33</f>
        <v>-0.09707142857142856</v>
      </c>
      <c r="M28">
        <f t="shared" si="3"/>
        <v>0.011071428571428565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0.035</v>
      </c>
      <c r="F29">
        <v>-0.102</v>
      </c>
      <c r="G29">
        <f t="shared" si="0"/>
        <v>0.10783784122468328</v>
      </c>
      <c r="H29">
        <f>($G$32*28)+$G$33</f>
        <v>0.10783784122468326</v>
      </c>
      <c r="I29">
        <f t="shared" si="1"/>
        <v>0</v>
      </c>
      <c r="J29">
        <f>($E$32*28)+$E$33</f>
        <v>0.035</v>
      </c>
      <c r="K29">
        <f t="shared" si="2"/>
        <v>0</v>
      </c>
      <c r="L29">
        <f>($F$32*28)+$F$33</f>
        <v>-0.10199999999999998</v>
      </c>
      <c r="M29">
        <f t="shared" si="3"/>
        <v>0</v>
      </c>
    </row>
    <row r="31" spans="8:13" ht="12.75">
      <c r="H31" s="1" t="s">
        <v>2</v>
      </c>
      <c r="I31">
        <f>MIN(I1:I29)</f>
        <v>-0.05698008909040094</v>
      </c>
      <c r="J31" s="1" t="s">
        <v>2</v>
      </c>
      <c r="K31">
        <f>MIN(K1:K29)</f>
        <v>-0.09546428571428572</v>
      </c>
      <c r="L31" s="1" t="s">
        <v>2</v>
      </c>
      <c r="M31">
        <f>MIN(M1:M29)</f>
        <v>0</v>
      </c>
    </row>
    <row r="32" spans="4:13" ht="12.75">
      <c r="D32" t="s">
        <v>3</v>
      </c>
      <c r="E32">
        <f>(E29-E1)/28</f>
        <v>0.0008214285714285716</v>
      </c>
      <c r="F32">
        <f>(F29-F1)/28</f>
        <v>-0.004928571428571428</v>
      </c>
      <c r="G32">
        <f>(G29-G1)/28</f>
        <v>0.00249608961795224</v>
      </c>
      <c r="H32" s="1" t="s">
        <v>0</v>
      </c>
      <c r="I32">
        <f>MAX(I1:I31)</f>
        <v>0.08213087571893465</v>
      </c>
      <c r="J32" s="1" t="s">
        <v>0</v>
      </c>
      <c r="K32">
        <f>MAX(K1:K31)</f>
        <v>0.13957142857142857</v>
      </c>
      <c r="L32" s="1" t="s">
        <v>0</v>
      </c>
      <c r="M32">
        <f>MAX(M1:M31)</f>
        <v>0.19478571428571426</v>
      </c>
    </row>
    <row r="33" spans="4:13" ht="12.75">
      <c r="D33" t="s">
        <v>4</v>
      </c>
      <c r="E33">
        <f>E1</f>
        <v>0.012</v>
      </c>
      <c r="F33">
        <f>F1</f>
        <v>0.036</v>
      </c>
      <c r="G33">
        <f>G1</f>
        <v>0.03794733192202055</v>
      </c>
      <c r="H33" s="1" t="s">
        <v>1</v>
      </c>
      <c r="I33">
        <f>STDEV(I1:I29)</f>
        <v>0.03925327096146615</v>
      </c>
      <c r="J33" s="1" t="s">
        <v>1</v>
      </c>
      <c r="K33">
        <f>STDEV(K1:K29)</f>
        <v>0.06243884569697332</v>
      </c>
      <c r="L33" s="1" t="s">
        <v>1</v>
      </c>
      <c r="M33">
        <f>STDEV(M1:M29)</f>
        <v>0.04521788579353172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-0.096</v>
      </c>
      <c r="F1">
        <v>-0.108</v>
      </c>
      <c r="G1">
        <f aca="true" t="shared" si="0" ref="G1:G29">SQRT(F1*F1+E1*E1)</f>
        <v>0.14449913494550753</v>
      </c>
      <c r="H1">
        <f>($G$32*0)+$G$33</f>
        <v>0.14449913494550753</v>
      </c>
      <c r="I1">
        <f aca="true" t="shared" si="1" ref="I1:I29">G1-H1</f>
        <v>0</v>
      </c>
      <c r="J1">
        <f>($E$32*0)+$E$33</f>
        <v>-0.096</v>
      </c>
      <c r="K1">
        <f aca="true" t="shared" si="2" ref="K1:K29">E1-J1</f>
        <v>0</v>
      </c>
      <c r="L1">
        <f>($F$32*0)+$F$33</f>
        <v>-0.108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-0.096</v>
      </c>
      <c r="F2">
        <v>-0.08</v>
      </c>
      <c r="G2">
        <f t="shared" si="0"/>
        <v>0.12496399481450647</v>
      </c>
      <c r="H2">
        <f>($G$32*1)+$G$33</f>
        <v>0.14084566211502578</v>
      </c>
      <c r="I2">
        <f t="shared" si="1"/>
        <v>-0.015881667300519306</v>
      </c>
      <c r="J2">
        <f>($E$32*1)+$E$33</f>
        <v>-0.09292857142857143</v>
      </c>
      <c r="K2">
        <f t="shared" si="2"/>
        <v>-0.003071428571428572</v>
      </c>
      <c r="L2">
        <f>($F$32*1)+$F$33</f>
        <v>-0.10560714285714286</v>
      </c>
      <c r="M2">
        <f t="shared" si="3"/>
        <v>0.025607142857142856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-0.096</v>
      </c>
      <c r="F3">
        <v>-0.092</v>
      </c>
      <c r="G3">
        <f t="shared" si="0"/>
        <v>0.1329661611087573</v>
      </c>
      <c r="H3">
        <f>($G$32*2)+$G$33</f>
        <v>0.13719218928454402</v>
      </c>
      <c r="I3">
        <f t="shared" si="1"/>
        <v>-0.004226028175786711</v>
      </c>
      <c r="J3">
        <f>($E$32*2)+$E$33</f>
        <v>-0.08985714285714286</v>
      </c>
      <c r="K3">
        <f t="shared" si="2"/>
        <v>-0.006142857142857144</v>
      </c>
      <c r="L3">
        <f>($F$32*2)+$F$33</f>
        <v>-0.10321428571428572</v>
      </c>
      <c r="M3">
        <f t="shared" si="3"/>
        <v>0.011214285714285718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-0.119</v>
      </c>
      <c r="F4">
        <v>-0.073</v>
      </c>
      <c r="G4">
        <f t="shared" si="0"/>
        <v>0.13960659010233004</v>
      </c>
      <c r="H4">
        <f>($G$32*3)+$G$33</f>
        <v>0.13353871645406226</v>
      </c>
      <c r="I4">
        <f t="shared" si="1"/>
        <v>0.006067873648267774</v>
      </c>
      <c r="J4">
        <f>($E$32*3)+$E$33</f>
        <v>-0.08678571428571429</v>
      </c>
      <c r="K4">
        <f t="shared" si="2"/>
        <v>-0.03221428571428571</v>
      </c>
      <c r="L4">
        <f>($F$32*3)+$F$33</f>
        <v>-0.10082142857142856</v>
      </c>
      <c r="M4">
        <f t="shared" si="3"/>
        <v>0.027821428571428566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-0.052</v>
      </c>
      <c r="F5">
        <v>-0.03</v>
      </c>
      <c r="G5">
        <f t="shared" si="0"/>
        <v>0.06003332407921454</v>
      </c>
      <c r="H5">
        <f>($G$32*4)+$G$33</f>
        <v>0.1298852436235805</v>
      </c>
      <c r="I5">
        <f t="shared" si="1"/>
        <v>-0.06985191954436597</v>
      </c>
      <c r="J5">
        <f>($E$32*4)+$E$33</f>
        <v>-0.08371428571428571</v>
      </c>
      <c r="K5">
        <f t="shared" si="2"/>
        <v>0.031714285714285716</v>
      </c>
      <c r="L5">
        <f>($F$32*4)+$F$33</f>
        <v>-0.09842857142857142</v>
      </c>
      <c r="M5">
        <f t="shared" si="3"/>
        <v>0.06842857142857142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-0.014</v>
      </c>
      <c r="F6">
        <v>-0.044</v>
      </c>
      <c r="G6">
        <f t="shared" si="0"/>
        <v>0.04617358552246078</v>
      </c>
      <c r="H6">
        <f>($G$32*5)+$G$33</f>
        <v>0.12623177079309877</v>
      </c>
      <c r="I6">
        <f t="shared" si="1"/>
        <v>-0.08005818527063799</v>
      </c>
      <c r="J6">
        <f>($E$32*5)+$E$33</f>
        <v>-0.08064285714285714</v>
      </c>
      <c r="K6">
        <f t="shared" si="2"/>
        <v>0.06664285714285714</v>
      </c>
      <c r="L6">
        <f>($F$32*5)+$F$33</f>
        <v>-0.09603571428571428</v>
      </c>
      <c r="M6">
        <f t="shared" si="3"/>
        <v>0.05203571428571428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-0.001</v>
      </c>
      <c r="F7">
        <v>-0.036</v>
      </c>
      <c r="G7">
        <f t="shared" si="0"/>
        <v>0.03601388621073821</v>
      </c>
      <c r="H7">
        <f>($G$32*6)+$G$33</f>
        <v>0.122578297962617</v>
      </c>
      <c r="I7">
        <f t="shared" si="1"/>
        <v>-0.08656441175187879</v>
      </c>
      <c r="J7">
        <f>($E$32*6)+$E$33</f>
        <v>-0.07757142857142857</v>
      </c>
      <c r="K7">
        <f t="shared" si="2"/>
        <v>0.07657142857142857</v>
      </c>
      <c r="L7">
        <f>($F$32*6)+$F$33</f>
        <v>-0.09364285714285714</v>
      </c>
      <c r="M7">
        <f t="shared" si="3"/>
        <v>0.05764285714285714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0.005</v>
      </c>
      <c r="F8">
        <v>-0.033</v>
      </c>
      <c r="G8">
        <f t="shared" si="0"/>
        <v>0.03337663853655728</v>
      </c>
      <c r="H8">
        <f>($G$32*7)+$G$33</f>
        <v>0.11892482513213525</v>
      </c>
      <c r="I8">
        <f t="shared" si="1"/>
        <v>-0.08554818659557797</v>
      </c>
      <c r="J8">
        <f>($E$32*7)+$E$33</f>
        <v>-0.0745</v>
      </c>
      <c r="K8">
        <f t="shared" si="2"/>
        <v>0.0795</v>
      </c>
      <c r="L8">
        <f>($F$32*7)+$F$33</f>
        <v>-0.09125</v>
      </c>
      <c r="M8">
        <f t="shared" si="3"/>
        <v>0.058249999999999996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-0.01</v>
      </c>
      <c r="F9">
        <v>-0.053</v>
      </c>
      <c r="G9">
        <f t="shared" si="0"/>
        <v>0.0539351462406472</v>
      </c>
      <c r="H9">
        <f>($G$32*8)+$G$33</f>
        <v>0.1152713523016535</v>
      </c>
      <c r="I9">
        <f t="shared" si="1"/>
        <v>-0.0613362060610063</v>
      </c>
      <c r="J9">
        <f>($E$32*8)+$E$33</f>
        <v>-0.07142857142857142</v>
      </c>
      <c r="K9">
        <f t="shared" si="2"/>
        <v>0.06142857142857142</v>
      </c>
      <c r="L9">
        <f>($F$32*8)+$F$33</f>
        <v>-0.08885714285714286</v>
      </c>
      <c r="M9">
        <f t="shared" si="3"/>
        <v>0.03585714285714286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-0.009</v>
      </c>
      <c r="F10">
        <v>-0.057</v>
      </c>
      <c r="G10">
        <f t="shared" si="0"/>
        <v>0.057706152185014035</v>
      </c>
      <c r="H10">
        <f>($G$32*9)+$G$33</f>
        <v>0.11161787947117174</v>
      </c>
      <c r="I10">
        <f t="shared" si="1"/>
        <v>-0.05391172728615771</v>
      </c>
      <c r="J10">
        <f>($E$32*9)+$E$33</f>
        <v>-0.06835714285714285</v>
      </c>
      <c r="K10">
        <f t="shared" si="2"/>
        <v>0.05935714285714285</v>
      </c>
      <c r="L10">
        <f>($F$32*9)+$F$33</f>
        <v>-0.08646428571428572</v>
      </c>
      <c r="M10">
        <f t="shared" si="3"/>
        <v>0.029464285714285714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0.03</v>
      </c>
      <c r="F11">
        <v>-0.066</v>
      </c>
      <c r="G11">
        <f t="shared" si="0"/>
        <v>0.07249827584156743</v>
      </c>
      <c r="H11">
        <f>($G$32*10)+$G$33</f>
        <v>0.10796440664068999</v>
      </c>
      <c r="I11">
        <f t="shared" si="1"/>
        <v>-0.03546613079912256</v>
      </c>
      <c r="J11">
        <f>($E$32*10)+$E$33</f>
        <v>-0.06528571428571428</v>
      </c>
      <c r="K11">
        <f t="shared" si="2"/>
        <v>0.09528571428571428</v>
      </c>
      <c r="L11">
        <f>($F$32*10)+$F$33</f>
        <v>-0.08407142857142857</v>
      </c>
      <c r="M11">
        <f t="shared" si="3"/>
        <v>0.01807142857142857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-0.021</v>
      </c>
      <c r="F12">
        <v>-0.058</v>
      </c>
      <c r="G12">
        <f t="shared" si="0"/>
        <v>0.06168468205316455</v>
      </c>
      <c r="H12">
        <f>($G$32*11)+$G$33</f>
        <v>0.10431093381020823</v>
      </c>
      <c r="I12">
        <f t="shared" si="1"/>
        <v>-0.04262625175704368</v>
      </c>
      <c r="J12">
        <f>($E$32*11)+$E$33</f>
        <v>-0.062214285714285715</v>
      </c>
      <c r="K12">
        <f t="shared" si="2"/>
        <v>0.04121428571428572</v>
      </c>
      <c r="L12">
        <f>($F$32*11)+$F$33</f>
        <v>-0.08167857142857142</v>
      </c>
      <c r="M12">
        <f t="shared" si="3"/>
        <v>0.023678571428571417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-0.023</v>
      </c>
      <c r="F13">
        <v>-0.035</v>
      </c>
      <c r="G13">
        <f t="shared" si="0"/>
        <v>0.04188078318274385</v>
      </c>
      <c r="H13">
        <f>($G$32*12)+$G$33</f>
        <v>0.10065746097972647</v>
      </c>
      <c r="I13">
        <f t="shared" si="1"/>
        <v>-0.05877667779698262</v>
      </c>
      <c r="J13">
        <f>($E$32*12)+$E$33</f>
        <v>-0.05914285714285714</v>
      </c>
      <c r="K13">
        <f t="shared" si="2"/>
        <v>0.03614285714285714</v>
      </c>
      <c r="L13">
        <f>($F$32*12)+$F$33</f>
        <v>-0.07928571428571428</v>
      </c>
      <c r="M13">
        <f t="shared" si="3"/>
        <v>0.044285714285714275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0.002</v>
      </c>
      <c r="F14">
        <v>-0.018</v>
      </c>
      <c r="G14">
        <f t="shared" si="0"/>
        <v>0.01811077027627483</v>
      </c>
      <c r="H14">
        <f>($G$32*13)+$G$33</f>
        <v>0.09700398814924471</v>
      </c>
      <c r="I14">
        <f t="shared" si="1"/>
        <v>-0.07889321787296988</v>
      </c>
      <c r="J14">
        <f>($E$32*13)+$E$33</f>
        <v>-0.05607142857142857</v>
      </c>
      <c r="K14">
        <f t="shared" si="2"/>
        <v>0.05807142857142857</v>
      </c>
      <c r="L14">
        <f>($F$32*13)+$F$33</f>
        <v>-0.07689285714285714</v>
      </c>
      <c r="M14">
        <f t="shared" si="3"/>
        <v>0.058892857142857136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-0.009</v>
      </c>
      <c r="F15">
        <v>-0.01</v>
      </c>
      <c r="G15">
        <f t="shared" si="0"/>
        <v>0.01345362404707371</v>
      </c>
      <c r="H15">
        <f>($G$32*14)+$G$33</f>
        <v>0.09335051531876296</v>
      </c>
      <c r="I15">
        <f t="shared" si="1"/>
        <v>-0.07989689127168925</v>
      </c>
      <c r="J15">
        <f>($E$32*14)+$E$33</f>
        <v>-0.053</v>
      </c>
      <c r="K15">
        <f t="shared" si="2"/>
        <v>0.044</v>
      </c>
      <c r="L15">
        <f>($F$32*14)+$F$33</f>
        <v>-0.0745</v>
      </c>
      <c r="M15">
        <f t="shared" si="3"/>
        <v>0.0645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-0.01</v>
      </c>
      <c r="F16">
        <v>0.02</v>
      </c>
      <c r="G16">
        <f t="shared" si="0"/>
        <v>0.022360679774997897</v>
      </c>
      <c r="H16">
        <f>($G$32*15)+$G$33</f>
        <v>0.08969704248828121</v>
      </c>
      <c r="I16">
        <f t="shared" si="1"/>
        <v>-0.06733636271328332</v>
      </c>
      <c r="J16">
        <f>($E$32*15)+$E$33</f>
        <v>-0.049928571428571426</v>
      </c>
      <c r="K16">
        <f t="shared" si="2"/>
        <v>0.039928571428571424</v>
      </c>
      <c r="L16">
        <f>($F$32*15)+$F$33</f>
        <v>-0.07210714285714284</v>
      </c>
      <c r="M16">
        <f t="shared" si="3"/>
        <v>0.09210714285714285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0.008</v>
      </c>
      <c r="F17">
        <v>0.027</v>
      </c>
      <c r="G17">
        <f t="shared" si="0"/>
        <v>0.028160255680657446</v>
      </c>
      <c r="H17">
        <f>($G$32*16)+$G$33</f>
        <v>0.08604356965779945</v>
      </c>
      <c r="I17">
        <f t="shared" si="1"/>
        <v>-0.05788331397714201</v>
      </c>
      <c r="J17">
        <f>($E$32*16)+$E$33</f>
        <v>-0.046857142857142854</v>
      </c>
      <c r="K17">
        <f t="shared" si="2"/>
        <v>0.054857142857142854</v>
      </c>
      <c r="L17">
        <f>($F$32*16)+$F$33</f>
        <v>-0.0697142857142857</v>
      </c>
      <c r="M17">
        <f t="shared" si="3"/>
        <v>0.0967142857142857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0.007</v>
      </c>
      <c r="F18">
        <v>0.019</v>
      </c>
      <c r="G18">
        <f t="shared" si="0"/>
        <v>0.020248456731316585</v>
      </c>
      <c r="H18">
        <f>($G$32*17)+$G$33</f>
        <v>0.0823900968273177</v>
      </c>
      <c r="I18">
        <f t="shared" si="1"/>
        <v>-0.06214164009600111</v>
      </c>
      <c r="J18">
        <f>($E$32*17)+$E$33</f>
        <v>-0.04378571428571428</v>
      </c>
      <c r="K18">
        <f t="shared" si="2"/>
        <v>0.05078571428571428</v>
      </c>
      <c r="L18">
        <f>($F$32*17)+$F$33</f>
        <v>-0.06732142857142856</v>
      </c>
      <c r="M18">
        <f t="shared" si="3"/>
        <v>0.08632142857142856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0.056</v>
      </c>
      <c r="F19">
        <v>0.008</v>
      </c>
      <c r="G19">
        <f t="shared" si="0"/>
        <v>0.0565685424949238</v>
      </c>
      <c r="H19">
        <f>($G$32*18)+$G$33</f>
        <v>0.07873662399683594</v>
      </c>
      <c r="I19">
        <f t="shared" si="1"/>
        <v>-0.022168081501912136</v>
      </c>
      <c r="J19">
        <f>($E$32*18)+$E$33</f>
        <v>-0.04071428571428571</v>
      </c>
      <c r="K19">
        <f t="shared" si="2"/>
        <v>0.09671428571428571</v>
      </c>
      <c r="L19">
        <f>($F$32*18)+$F$33</f>
        <v>-0.06492857142857142</v>
      </c>
      <c r="M19">
        <f t="shared" si="3"/>
        <v>0.07292857142857143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0.073</v>
      </c>
      <c r="F20">
        <v>-0.01</v>
      </c>
      <c r="G20">
        <f t="shared" si="0"/>
        <v>0.07368174807915458</v>
      </c>
      <c r="H20">
        <f>($G$32*19)+$G$33</f>
        <v>0.0750831511663542</v>
      </c>
      <c r="I20">
        <f t="shared" si="1"/>
        <v>-0.001401403087199618</v>
      </c>
      <c r="J20">
        <f>($E$32*19)+$E$33</f>
        <v>-0.03764285714285714</v>
      </c>
      <c r="K20">
        <f t="shared" si="2"/>
        <v>0.11064285714285713</v>
      </c>
      <c r="L20">
        <f>($F$32*19)+$F$33</f>
        <v>-0.06253571428571428</v>
      </c>
      <c r="M20">
        <f t="shared" si="3"/>
        <v>0.052535714285714276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0.064</v>
      </c>
      <c r="F21">
        <v>0.008</v>
      </c>
      <c r="G21">
        <f t="shared" si="0"/>
        <v>0.0644980619863884</v>
      </c>
      <c r="H21">
        <f>($G$32*20)+$G$33</f>
        <v>0.07142967833587244</v>
      </c>
      <c r="I21">
        <f t="shared" si="1"/>
        <v>-0.0069316163494840405</v>
      </c>
      <c r="J21">
        <f>($E$32*20)+$E$33</f>
        <v>-0.034571428571428565</v>
      </c>
      <c r="K21">
        <f t="shared" si="2"/>
        <v>0.09857142857142856</v>
      </c>
      <c r="L21">
        <f>($F$32*20)+$F$33</f>
        <v>-0.06014285714285714</v>
      </c>
      <c r="M21">
        <f t="shared" si="3"/>
        <v>0.06814285714285714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0.081</v>
      </c>
      <c r="F22">
        <v>-0.008</v>
      </c>
      <c r="G22">
        <f t="shared" si="0"/>
        <v>0.08139410298049853</v>
      </c>
      <c r="H22">
        <f>($G$32*21)+$G$33</f>
        <v>0.06777620550539068</v>
      </c>
      <c r="I22">
        <f t="shared" si="1"/>
        <v>0.013617897475107846</v>
      </c>
      <c r="J22">
        <f>($E$32*21)+$E$33</f>
        <v>-0.0315</v>
      </c>
      <c r="K22">
        <f t="shared" si="2"/>
        <v>0.1125</v>
      </c>
      <c r="L22">
        <f>($F$32*21)+$F$33</f>
        <v>-0.05774999999999999</v>
      </c>
      <c r="M22">
        <f t="shared" si="3"/>
        <v>0.04974999999999999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0.07</v>
      </c>
      <c r="F23">
        <v>-0.022</v>
      </c>
      <c r="G23">
        <f t="shared" si="0"/>
        <v>0.07337574531137657</v>
      </c>
      <c r="H23">
        <f>($G$32*22)+$G$33</f>
        <v>0.06412273267490892</v>
      </c>
      <c r="I23">
        <f t="shared" si="1"/>
        <v>0.009253012636467647</v>
      </c>
      <c r="J23">
        <f>($E$32*22)+$E$33</f>
        <v>-0.028428571428571428</v>
      </c>
      <c r="K23">
        <f t="shared" si="2"/>
        <v>0.09842857142857143</v>
      </c>
      <c r="L23">
        <f>($F$32*22)+$F$33</f>
        <v>-0.05535714285714285</v>
      </c>
      <c r="M23">
        <f t="shared" si="3"/>
        <v>0.03335714285714285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0.027</v>
      </c>
      <c r="F24">
        <v>-0.007</v>
      </c>
      <c r="G24">
        <f t="shared" si="0"/>
        <v>0.027892651361962704</v>
      </c>
      <c r="H24">
        <f>($G$32*23)+$G$33</f>
        <v>0.060469259844427165</v>
      </c>
      <c r="I24">
        <f t="shared" si="1"/>
        <v>-0.032576608482464464</v>
      </c>
      <c r="J24">
        <f>($E$32*23)+$E$33</f>
        <v>-0.025357142857142856</v>
      </c>
      <c r="K24">
        <f t="shared" si="2"/>
        <v>0.05235714285714285</v>
      </c>
      <c r="L24">
        <f>($F$32*23)+$F$33</f>
        <v>-0.05296428571428571</v>
      </c>
      <c r="M24">
        <f t="shared" si="3"/>
        <v>0.04596428571428571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0.024</v>
      </c>
      <c r="F25">
        <v>-0.009</v>
      </c>
      <c r="G25">
        <f t="shared" si="0"/>
        <v>0.025632011235952594</v>
      </c>
      <c r="H25">
        <f>($G$32*24)+$G$33</f>
        <v>0.05681578701394541</v>
      </c>
      <c r="I25">
        <f t="shared" si="1"/>
        <v>-0.031183775777992813</v>
      </c>
      <c r="J25">
        <f>($E$32*24)+$E$33</f>
        <v>-0.022285714285714284</v>
      </c>
      <c r="K25">
        <f t="shared" si="2"/>
        <v>0.046285714285714284</v>
      </c>
      <c r="L25">
        <f>($F$32*24)+$F$33</f>
        <v>-0.05057142857142856</v>
      </c>
      <c r="M25">
        <f t="shared" si="3"/>
        <v>0.04157142857142856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0.039</v>
      </c>
      <c r="F26">
        <v>-0.002</v>
      </c>
      <c r="G26">
        <f t="shared" si="0"/>
        <v>0.03905124837953328</v>
      </c>
      <c r="H26">
        <f>($G$32*25)+$G$33</f>
        <v>0.05316231418346366</v>
      </c>
      <c r="I26">
        <f t="shared" si="1"/>
        <v>-0.014111065803930387</v>
      </c>
      <c r="J26">
        <f>($E$32*25)+$E$33</f>
        <v>-0.01921428571428571</v>
      </c>
      <c r="K26">
        <f t="shared" si="2"/>
        <v>0.05821428571428571</v>
      </c>
      <c r="L26">
        <f>($F$32*25)+$F$33</f>
        <v>-0.04817857142857142</v>
      </c>
      <c r="M26">
        <f t="shared" si="3"/>
        <v>0.046178571428571416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0.016</v>
      </c>
      <c r="F27">
        <v>-0.015</v>
      </c>
      <c r="G27">
        <f t="shared" si="0"/>
        <v>0.021931712199461308</v>
      </c>
      <c r="H27">
        <f>($G$32*26)+$G$33</f>
        <v>0.049508841352981905</v>
      </c>
      <c r="I27">
        <f t="shared" si="1"/>
        <v>-0.027577129153520598</v>
      </c>
      <c r="J27">
        <f>($E$32*26)+$E$33</f>
        <v>-0.01614285714285714</v>
      </c>
      <c r="K27">
        <f t="shared" si="2"/>
        <v>0.03214285714285714</v>
      </c>
      <c r="L27">
        <f>($F$32*26)+$F$33</f>
        <v>-0.04578571428571428</v>
      </c>
      <c r="M27">
        <f t="shared" si="3"/>
        <v>0.030785714285714277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0.004</v>
      </c>
      <c r="F28">
        <v>0.001</v>
      </c>
      <c r="G28">
        <f t="shared" si="0"/>
        <v>0.00412310562561766</v>
      </c>
      <c r="H28">
        <f>($G$32*27)+$G$33</f>
        <v>0.04585536852250015</v>
      </c>
      <c r="I28">
        <f t="shared" si="1"/>
        <v>-0.04173226289688249</v>
      </c>
      <c r="J28">
        <f>($E$32*27)+$E$33</f>
        <v>-0.013071428571428567</v>
      </c>
      <c r="K28">
        <f t="shared" si="2"/>
        <v>0.017071428571428567</v>
      </c>
      <c r="L28">
        <f>($F$32*27)+$F$33</f>
        <v>-0.043392857142857136</v>
      </c>
      <c r="M28">
        <f t="shared" si="3"/>
        <v>0.04439285714285714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-0.01</v>
      </c>
      <c r="F29">
        <v>-0.041</v>
      </c>
      <c r="G29">
        <f t="shared" si="0"/>
        <v>0.04220189569201839</v>
      </c>
      <c r="H29">
        <f>($G$32*28)+$G$33</f>
        <v>0.04220189569201839</v>
      </c>
      <c r="I29">
        <f t="shared" si="1"/>
        <v>0</v>
      </c>
      <c r="J29">
        <f>($E$32*28)+$E$33</f>
        <v>-0.009999999999999995</v>
      </c>
      <c r="K29">
        <f t="shared" si="2"/>
        <v>0</v>
      </c>
      <c r="L29">
        <f>($F$32*28)+$F$33</f>
        <v>-0.040999999999999995</v>
      </c>
      <c r="M29">
        <f t="shared" si="3"/>
        <v>0</v>
      </c>
    </row>
    <row r="31" spans="8:13" ht="12.75">
      <c r="H31" s="1" t="s">
        <v>2</v>
      </c>
      <c r="I31">
        <f>MIN(I1:I29)</f>
        <v>-0.08656441175187879</v>
      </c>
      <c r="J31" s="1" t="s">
        <v>2</v>
      </c>
      <c r="K31">
        <f>MIN(K1:K29)</f>
        <v>-0.03221428571428571</v>
      </c>
      <c r="L31" s="1" t="s">
        <v>2</v>
      </c>
      <c r="M31">
        <f>MIN(M1:M29)</f>
        <v>0</v>
      </c>
    </row>
    <row r="32" spans="4:13" ht="12.75">
      <c r="D32" t="s">
        <v>3</v>
      </c>
      <c r="E32">
        <f>(E29-E1)/28</f>
        <v>0.0030714285714285717</v>
      </c>
      <c r="F32">
        <f>(F29-F1)/28</f>
        <v>0.002392857142857143</v>
      </c>
      <c r="G32">
        <f>(G29-G1)/28</f>
        <v>-0.003653472830481755</v>
      </c>
      <c r="H32" s="1" t="s">
        <v>0</v>
      </c>
      <c r="I32">
        <f>MAX(I1:I31)</f>
        <v>0.013617897475107846</v>
      </c>
      <c r="J32" s="1" t="s">
        <v>0</v>
      </c>
      <c r="K32">
        <f>MAX(K1:K31)</f>
        <v>0.1125</v>
      </c>
      <c r="L32" s="1" t="s">
        <v>0</v>
      </c>
      <c r="M32">
        <f>MAX(M1:M31)</f>
        <v>0.0967142857142857</v>
      </c>
    </row>
    <row r="33" spans="4:13" ht="12.75">
      <c r="D33" t="s">
        <v>4</v>
      </c>
      <c r="E33">
        <f>E1</f>
        <v>-0.096</v>
      </c>
      <c r="F33">
        <f>F1</f>
        <v>-0.108</v>
      </c>
      <c r="G33">
        <f>G1</f>
        <v>0.14449913494550753</v>
      </c>
      <c r="H33" s="1" t="s">
        <v>1</v>
      </c>
      <c r="I33">
        <f>STDEV(I1:I29)</f>
        <v>0.031961092379436035</v>
      </c>
      <c r="J33" s="1" t="s">
        <v>1</v>
      </c>
      <c r="K33">
        <f>STDEV(K1:K29)</f>
        <v>0.03713671202481547</v>
      </c>
      <c r="L33" s="1" t="s">
        <v>1</v>
      </c>
      <c r="M33">
        <f>STDEV(M1:M29)</f>
        <v>0.024776590166982297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-0.214</v>
      </c>
      <c r="F1">
        <v>-0.127</v>
      </c>
      <c r="G1">
        <f aca="true" t="shared" si="0" ref="G1:G29">SQRT(F1*F1+E1*E1)</f>
        <v>0.24884734276258605</v>
      </c>
      <c r="H1">
        <f>($G$32*0)+$G$33</f>
        <v>0.24884734276258605</v>
      </c>
      <c r="I1">
        <f aca="true" t="shared" si="1" ref="I1:I29">G1-H1</f>
        <v>0</v>
      </c>
      <c r="J1">
        <f>($E$32*0)+$E$33</f>
        <v>-0.214</v>
      </c>
      <c r="K1">
        <f aca="true" t="shared" si="2" ref="K1:K29">E1-J1</f>
        <v>0</v>
      </c>
      <c r="L1">
        <f>($F$32*0)+$F$33</f>
        <v>-0.127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-0.204</v>
      </c>
      <c r="F2">
        <v>-0.176</v>
      </c>
      <c r="G2">
        <f t="shared" si="0"/>
        <v>0.26942902590478257</v>
      </c>
      <c r="H2">
        <f>($G$32*1)+$G$33</f>
        <v>0.24131755036454713</v>
      </c>
      <c r="I2">
        <f t="shared" si="1"/>
        <v>0.028111475540235437</v>
      </c>
      <c r="J2">
        <f>($E$32*1)+$E$33</f>
        <v>-0.20557142857142857</v>
      </c>
      <c r="K2">
        <f t="shared" si="2"/>
        <v>0.0015714285714285847</v>
      </c>
      <c r="L2">
        <f>($F$32*1)+$F$33</f>
        <v>-0.12135714285714286</v>
      </c>
      <c r="M2">
        <f t="shared" si="3"/>
        <v>-0.05464285714285713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-0.15</v>
      </c>
      <c r="F3">
        <v>-0.171</v>
      </c>
      <c r="G3">
        <f t="shared" si="0"/>
        <v>0.22746648104720837</v>
      </c>
      <c r="H3">
        <f>($G$32*2)+$G$33</f>
        <v>0.23378775796650822</v>
      </c>
      <c r="I3">
        <f t="shared" si="1"/>
        <v>-0.006321276919299845</v>
      </c>
      <c r="J3">
        <f>($E$32*2)+$E$33</f>
        <v>-0.19714285714285715</v>
      </c>
      <c r="K3">
        <f t="shared" si="2"/>
        <v>0.04714285714285715</v>
      </c>
      <c r="L3">
        <f>($F$32*2)+$F$33</f>
        <v>-0.11571428571428571</v>
      </c>
      <c r="M3">
        <f t="shared" si="3"/>
        <v>-0.0552857142857143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-0.095</v>
      </c>
      <c r="F4">
        <v>-0.125</v>
      </c>
      <c r="G4">
        <f t="shared" si="0"/>
        <v>0.15700318468107582</v>
      </c>
      <c r="H4">
        <f>($G$32*3)+$G$33</f>
        <v>0.2262579655684693</v>
      </c>
      <c r="I4">
        <f t="shared" si="1"/>
        <v>-0.06925478088739348</v>
      </c>
      <c r="J4">
        <f>($E$32*3)+$E$33</f>
        <v>-0.18871428571428572</v>
      </c>
      <c r="K4">
        <f t="shared" si="2"/>
        <v>0.09371428571428572</v>
      </c>
      <c r="L4">
        <f>($F$32*3)+$F$33</f>
        <v>-0.11007142857142857</v>
      </c>
      <c r="M4">
        <f t="shared" si="3"/>
        <v>-0.01492857142857143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-0.064</v>
      </c>
      <c r="F5">
        <v>-0.048</v>
      </c>
      <c r="G5">
        <f t="shared" si="0"/>
        <v>0.08</v>
      </c>
      <c r="H5">
        <f>($G$32*4)+$G$33</f>
        <v>0.2187281731704304</v>
      </c>
      <c r="I5">
        <f t="shared" si="1"/>
        <v>-0.1387281731704304</v>
      </c>
      <c r="J5">
        <f>($E$32*4)+$E$33</f>
        <v>-0.18028571428571427</v>
      </c>
      <c r="K5">
        <f t="shared" si="2"/>
        <v>0.11628571428571427</v>
      </c>
      <c r="L5">
        <f>($F$32*4)+$F$33</f>
        <v>-0.10442857142857143</v>
      </c>
      <c r="M5">
        <f t="shared" si="3"/>
        <v>0.056428571428571425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-0.043</v>
      </c>
      <c r="F6">
        <v>-0.074</v>
      </c>
      <c r="G6">
        <f t="shared" si="0"/>
        <v>0.08558621384311844</v>
      </c>
      <c r="H6">
        <f>($G$32*5)+$G$33</f>
        <v>0.21119838077239148</v>
      </c>
      <c r="I6">
        <f t="shared" si="1"/>
        <v>-0.12561216692927302</v>
      </c>
      <c r="J6">
        <f>($E$32*5)+$E$33</f>
        <v>-0.17185714285714287</v>
      </c>
      <c r="K6">
        <f t="shared" si="2"/>
        <v>0.1288571428571429</v>
      </c>
      <c r="L6">
        <f>($F$32*5)+$F$33</f>
        <v>-0.09878571428571428</v>
      </c>
      <c r="M6">
        <f t="shared" si="3"/>
        <v>0.024785714285714286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-0.054</v>
      </c>
      <c r="F7">
        <v>-0.114</v>
      </c>
      <c r="G7">
        <f t="shared" si="0"/>
        <v>0.12614277624977183</v>
      </c>
      <c r="H7">
        <f>($G$32*6)+$G$33</f>
        <v>0.20366858837435256</v>
      </c>
      <c r="I7">
        <f t="shared" si="1"/>
        <v>-0.07752581212458073</v>
      </c>
      <c r="J7">
        <f>($E$32*6)+$E$33</f>
        <v>-0.16342857142857142</v>
      </c>
      <c r="K7">
        <f t="shared" si="2"/>
        <v>0.10942857142857143</v>
      </c>
      <c r="L7">
        <f>($F$32*6)+$F$33</f>
        <v>-0.09314285714285714</v>
      </c>
      <c r="M7">
        <f t="shared" si="3"/>
        <v>-0.020857142857142866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-0.033</v>
      </c>
      <c r="F8">
        <v>-0.11</v>
      </c>
      <c r="G8">
        <f t="shared" si="0"/>
        <v>0.11484337159801605</v>
      </c>
      <c r="H8">
        <f>($G$32*7)+$G$33</f>
        <v>0.19613879597631365</v>
      </c>
      <c r="I8">
        <f t="shared" si="1"/>
        <v>-0.08129542437829759</v>
      </c>
      <c r="J8">
        <f>($E$32*7)+$E$33</f>
        <v>-0.155</v>
      </c>
      <c r="K8">
        <f t="shared" si="2"/>
        <v>0.122</v>
      </c>
      <c r="L8">
        <f>($F$32*7)+$F$33</f>
        <v>-0.0875</v>
      </c>
      <c r="M8">
        <f t="shared" si="3"/>
        <v>-0.022500000000000006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-0.024</v>
      </c>
      <c r="F9">
        <v>-0.09</v>
      </c>
      <c r="G9">
        <f t="shared" si="0"/>
        <v>0.09314504817756014</v>
      </c>
      <c r="H9">
        <f>($G$32*8)+$G$33</f>
        <v>0.18860900357827473</v>
      </c>
      <c r="I9">
        <f t="shared" si="1"/>
        <v>-0.09546395540071459</v>
      </c>
      <c r="J9">
        <f>($E$32*8)+$E$33</f>
        <v>-0.14657142857142857</v>
      </c>
      <c r="K9">
        <f t="shared" si="2"/>
        <v>0.12257142857142858</v>
      </c>
      <c r="L9">
        <f>($F$32*8)+$F$33</f>
        <v>-0.08185714285714285</v>
      </c>
      <c r="M9">
        <f t="shared" si="3"/>
        <v>-0.008142857142857146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-0.023</v>
      </c>
      <c r="F10">
        <v>-0.011</v>
      </c>
      <c r="G10">
        <f t="shared" si="0"/>
        <v>0.025495097567963924</v>
      </c>
      <c r="H10">
        <f>($G$32*9)+$G$33</f>
        <v>0.18107921118023582</v>
      </c>
      <c r="I10">
        <f t="shared" si="1"/>
        <v>-0.1555841136122719</v>
      </c>
      <c r="J10">
        <f>($E$32*9)+$E$33</f>
        <v>-0.13814285714285715</v>
      </c>
      <c r="K10">
        <f t="shared" si="2"/>
        <v>0.11514285714285716</v>
      </c>
      <c r="L10">
        <f>($F$32*9)+$F$33</f>
        <v>-0.0762142857142857</v>
      </c>
      <c r="M10">
        <f t="shared" si="3"/>
        <v>0.06521428571428571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-0.034</v>
      </c>
      <c r="F11">
        <v>-0.043</v>
      </c>
      <c r="G11">
        <f t="shared" si="0"/>
        <v>0.05481788029466298</v>
      </c>
      <c r="H11">
        <f>($G$32*10)+$G$33</f>
        <v>0.1735494187821969</v>
      </c>
      <c r="I11">
        <f t="shared" si="1"/>
        <v>-0.11873153848753393</v>
      </c>
      <c r="J11">
        <f>($E$32*10)+$E$33</f>
        <v>-0.12971428571428573</v>
      </c>
      <c r="K11">
        <f t="shared" si="2"/>
        <v>0.09571428571428572</v>
      </c>
      <c r="L11">
        <f>($F$32*10)+$F$33</f>
        <v>-0.07057142857142856</v>
      </c>
      <c r="M11">
        <f t="shared" si="3"/>
        <v>0.027571428571428566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-0.031</v>
      </c>
      <c r="F12">
        <v>-0.073</v>
      </c>
      <c r="G12">
        <f t="shared" si="0"/>
        <v>0.0793095202355934</v>
      </c>
      <c r="H12">
        <f>($G$32*11)+$G$33</f>
        <v>0.166019626384158</v>
      </c>
      <c r="I12">
        <f t="shared" si="1"/>
        <v>-0.08671010614856459</v>
      </c>
      <c r="J12">
        <f>($E$32*11)+$E$33</f>
        <v>-0.12128571428571429</v>
      </c>
      <c r="K12">
        <f t="shared" si="2"/>
        <v>0.09028571428571429</v>
      </c>
      <c r="L12">
        <f>($F$32*11)+$F$33</f>
        <v>-0.06492857142857142</v>
      </c>
      <c r="M12">
        <f t="shared" si="3"/>
        <v>-0.008071428571428577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-0.037</v>
      </c>
      <c r="F13">
        <v>-0.034</v>
      </c>
      <c r="G13">
        <f t="shared" si="0"/>
        <v>0.05024937810560445</v>
      </c>
      <c r="H13">
        <f>($G$32*12)+$G$33</f>
        <v>0.15848983398611907</v>
      </c>
      <c r="I13">
        <f t="shared" si="1"/>
        <v>-0.10824045588051462</v>
      </c>
      <c r="J13">
        <f>($E$32*12)+$E$33</f>
        <v>-0.11285714285714286</v>
      </c>
      <c r="K13">
        <f t="shared" si="2"/>
        <v>0.07585714285714287</v>
      </c>
      <c r="L13">
        <f>($F$32*12)+$F$33</f>
        <v>-0.05928571428571429</v>
      </c>
      <c r="M13">
        <f t="shared" si="3"/>
        <v>0.025285714285714286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-0.014</v>
      </c>
      <c r="F14">
        <v>-0.009</v>
      </c>
      <c r="G14">
        <f t="shared" si="0"/>
        <v>0.016643316977093238</v>
      </c>
      <c r="H14">
        <f>($G$32*13)+$G$33</f>
        <v>0.15096004158808016</v>
      </c>
      <c r="I14">
        <f t="shared" si="1"/>
        <v>-0.13431672461098693</v>
      </c>
      <c r="J14">
        <f>($E$32*13)+$E$33</f>
        <v>-0.10442857142857144</v>
      </c>
      <c r="K14">
        <f t="shared" si="2"/>
        <v>0.09042857142857144</v>
      </c>
      <c r="L14">
        <f>($F$32*13)+$F$33</f>
        <v>-0.053642857142857145</v>
      </c>
      <c r="M14">
        <f t="shared" si="3"/>
        <v>0.044642857142857144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-0.052</v>
      </c>
      <c r="F15">
        <v>-0.008</v>
      </c>
      <c r="G15">
        <f t="shared" si="0"/>
        <v>0.05261178575186362</v>
      </c>
      <c r="H15">
        <f>($G$32*14)+$G$33</f>
        <v>0.14343024919004124</v>
      </c>
      <c r="I15">
        <f t="shared" si="1"/>
        <v>-0.09081846343817762</v>
      </c>
      <c r="J15">
        <f>($E$32*14)+$E$33</f>
        <v>-0.096</v>
      </c>
      <c r="K15">
        <f t="shared" si="2"/>
        <v>0.044000000000000004</v>
      </c>
      <c r="L15">
        <f>($F$32*14)+$F$33</f>
        <v>-0.048</v>
      </c>
      <c r="M15">
        <f t="shared" si="3"/>
        <v>0.04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-0.08</v>
      </c>
      <c r="F16">
        <v>-0.037</v>
      </c>
      <c r="G16">
        <f t="shared" si="0"/>
        <v>0.08814193099768124</v>
      </c>
      <c r="H16">
        <f>($G$32*15)+$G$33</f>
        <v>0.13590045679200233</v>
      </c>
      <c r="I16">
        <f t="shared" si="1"/>
        <v>-0.04775852579432109</v>
      </c>
      <c r="J16">
        <f>($E$32*15)+$E$33</f>
        <v>-0.08757142857142858</v>
      </c>
      <c r="K16">
        <f t="shared" si="2"/>
        <v>0.007571428571428576</v>
      </c>
      <c r="L16">
        <f>($F$32*15)+$F$33</f>
        <v>-0.04235714285714286</v>
      </c>
      <c r="M16">
        <f t="shared" si="3"/>
        <v>0.005357142857142859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-0.084</v>
      </c>
      <c r="F17">
        <v>-0.036</v>
      </c>
      <c r="G17">
        <f t="shared" si="0"/>
        <v>0.0913892772703669</v>
      </c>
      <c r="H17">
        <f>($G$32*16)+$G$33</f>
        <v>0.1283706643939634</v>
      </c>
      <c r="I17">
        <f t="shared" si="1"/>
        <v>-0.03698138712359651</v>
      </c>
      <c r="J17">
        <f>($E$32*16)+$E$33</f>
        <v>-0.07914285714285715</v>
      </c>
      <c r="K17">
        <f t="shared" si="2"/>
        <v>-0.0048571428571428515</v>
      </c>
      <c r="L17">
        <f>($F$32*16)+$F$33</f>
        <v>-0.03671428571428571</v>
      </c>
      <c r="M17">
        <f t="shared" si="3"/>
        <v>0.0007142857142857159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0.016</v>
      </c>
      <c r="F18">
        <v>0.001</v>
      </c>
      <c r="G18">
        <f t="shared" si="0"/>
        <v>0.016031219541881397</v>
      </c>
      <c r="H18">
        <f>($G$32*17)+$G$33</f>
        <v>0.1208408719959245</v>
      </c>
      <c r="I18">
        <f t="shared" si="1"/>
        <v>-0.1048096524540431</v>
      </c>
      <c r="J18">
        <f>($E$32*17)+$E$33</f>
        <v>-0.07071428571428573</v>
      </c>
      <c r="K18">
        <f t="shared" si="2"/>
        <v>0.08671428571428573</v>
      </c>
      <c r="L18">
        <f>($F$32*17)+$F$33</f>
        <v>-0.03107142857142857</v>
      </c>
      <c r="M18">
        <f t="shared" si="3"/>
        <v>0.03207142857142857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0.058</v>
      </c>
      <c r="F19">
        <v>-0.022</v>
      </c>
      <c r="G19">
        <f t="shared" si="0"/>
        <v>0.06203224967708329</v>
      </c>
      <c r="H19">
        <f>($G$32*18)+$G$33</f>
        <v>0.11331107959788558</v>
      </c>
      <c r="I19">
        <f t="shared" si="1"/>
        <v>-0.051278829920802294</v>
      </c>
      <c r="J19">
        <f>($E$32*18)+$E$33</f>
        <v>-0.062285714285714305</v>
      </c>
      <c r="K19">
        <f t="shared" si="2"/>
        <v>0.1202857142857143</v>
      </c>
      <c r="L19">
        <f>($F$32*18)+$F$33</f>
        <v>-0.025428571428571425</v>
      </c>
      <c r="M19">
        <f t="shared" si="3"/>
        <v>0.0034285714285714267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-0.025</v>
      </c>
      <c r="F20">
        <v>0.012</v>
      </c>
      <c r="G20">
        <f t="shared" si="0"/>
        <v>0.027730849247724097</v>
      </c>
      <c r="H20">
        <f>($G$32*19)+$G$33</f>
        <v>0.10578128719984667</v>
      </c>
      <c r="I20">
        <f t="shared" si="1"/>
        <v>-0.07805043795212258</v>
      </c>
      <c r="J20">
        <f>($E$32*19)+$E$33</f>
        <v>-0.05385714285714288</v>
      </c>
      <c r="K20">
        <f t="shared" si="2"/>
        <v>0.02885714285714288</v>
      </c>
      <c r="L20">
        <f>($F$32*19)+$F$33</f>
        <v>-0.01978571428571428</v>
      </c>
      <c r="M20">
        <f t="shared" si="3"/>
        <v>0.03178571428571428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-0.072</v>
      </c>
      <c r="F21">
        <v>0.024</v>
      </c>
      <c r="G21">
        <f t="shared" si="0"/>
        <v>0.0758946638440411</v>
      </c>
      <c r="H21">
        <f>($G$32*20)+$G$33</f>
        <v>0.09825149480180775</v>
      </c>
      <c r="I21">
        <f t="shared" si="1"/>
        <v>-0.022356830957766652</v>
      </c>
      <c r="J21">
        <f>($E$32*20)+$E$33</f>
        <v>-0.04542857142857146</v>
      </c>
      <c r="K21">
        <f t="shared" si="2"/>
        <v>-0.026571428571428538</v>
      </c>
      <c r="L21">
        <f>($F$32*20)+$F$33</f>
        <v>-0.014142857142857138</v>
      </c>
      <c r="M21">
        <f t="shared" si="3"/>
        <v>0.03814285714285714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-0.025</v>
      </c>
      <c r="F22">
        <v>0.028</v>
      </c>
      <c r="G22">
        <f t="shared" si="0"/>
        <v>0.03753664875824692</v>
      </c>
      <c r="H22">
        <f>($G$32*21)+$G$33</f>
        <v>0.09072170240376884</v>
      </c>
      <c r="I22">
        <f t="shared" si="1"/>
        <v>-0.05318505364552192</v>
      </c>
      <c r="J22">
        <f>($E$32*21)+$E$33</f>
        <v>-0.037000000000000005</v>
      </c>
      <c r="K22">
        <f t="shared" si="2"/>
        <v>0.012000000000000004</v>
      </c>
      <c r="L22">
        <f>($F$32*21)+$F$33</f>
        <v>-0.008499999999999994</v>
      </c>
      <c r="M22">
        <f t="shared" si="3"/>
        <v>0.03649999999999999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0.011</v>
      </c>
      <c r="F23">
        <v>0.035</v>
      </c>
      <c r="G23">
        <f t="shared" si="0"/>
        <v>0.036687872655688285</v>
      </c>
      <c r="H23">
        <f>($G$32*22)+$G$33</f>
        <v>0.08319191000572992</v>
      </c>
      <c r="I23">
        <f t="shared" si="1"/>
        <v>-0.04650403735004164</v>
      </c>
      <c r="J23">
        <f>($E$32*22)+$E$33</f>
        <v>-0.02857142857142858</v>
      </c>
      <c r="K23">
        <f t="shared" si="2"/>
        <v>0.03957142857142858</v>
      </c>
      <c r="L23">
        <f>($F$32*22)+$F$33</f>
        <v>-0.0028571428571428498</v>
      </c>
      <c r="M23">
        <f t="shared" si="3"/>
        <v>0.03785714285714285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0.038</v>
      </c>
      <c r="F24">
        <v>0.017</v>
      </c>
      <c r="G24">
        <f t="shared" si="0"/>
        <v>0.0416293165929973</v>
      </c>
      <c r="H24">
        <f>($G$32*23)+$G$33</f>
        <v>0.07566211760769101</v>
      </c>
      <c r="I24">
        <f t="shared" si="1"/>
        <v>-0.03403280101469371</v>
      </c>
      <c r="J24">
        <f>($E$32*23)+$E$33</f>
        <v>-0.020142857142857157</v>
      </c>
      <c r="K24">
        <f t="shared" si="2"/>
        <v>0.058142857142857156</v>
      </c>
      <c r="L24">
        <f>($F$32*23)+$F$33</f>
        <v>0.0027857142857142803</v>
      </c>
      <c r="M24">
        <f t="shared" si="3"/>
        <v>0.014214285714285721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-0.009</v>
      </c>
      <c r="F25">
        <v>0.025</v>
      </c>
      <c r="G25">
        <f t="shared" si="0"/>
        <v>0.026570660511172847</v>
      </c>
      <c r="H25">
        <f>($G$32*24)+$G$33</f>
        <v>0.0681323252096521</v>
      </c>
      <c r="I25">
        <f t="shared" si="1"/>
        <v>-0.041561664698479245</v>
      </c>
      <c r="J25">
        <f>($E$32*24)+$E$33</f>
        <v>-0.011714285714285733</v>
      </c>
      <c r="K25">
        <f t="shared" si="2"/>
        <v>0.0027142857142857333</v>
      </c>
      <c r="L25">
        <f>($F$32*24)+$F$33</f>
        <v>0.008428571428571424</v>
      </c>
      <c r="M25">
        <f t="shared" si="3"/>
        <v>0.016571428571428577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-0.078</v>
      </c>
      <c r="F26">
        <v>0.054</v>
      </c>
      <c r="G26">
        <f t="shared" si="0"/>
        <v>0.09486832980505137</v>
      </c>
      <c r="H26">
        <f>($G$32*25)+$G$33</f>
        <v>0.06060253281161318</v>
      </c>
      <c r="I26">
        <f t="shared" si="1"/>
        <v>0.034265796993438194</v>
      </c>
      <c r="J26">
        <f>($E$32*25)+$E$33</f>
        <v>-0.0032857142857143085</v>
      </c>
      <c r="K26">
        <f t="shared" si="2"/>
        <v>-0.07471428571428569</v>
      </c>
      <c r="L26">
        <f>($F$32*25)+$F$33</f>
        <v>0.014071428571428568</v>
      </c>
      <c r="M26">
        <f t="shared" si="3"/>
        <v>0.03992857142857143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-0.062</v>
      </c>
      <c r="F27">
        <v>0.059</v>
      </c>
      <c r="G27">
        <f t="shared" si="0"/>
        <v>0.08558621384311844</v>
      </c>
      <c r="H27">
        <f>($G$32*26)+$G$33</f>
        <v>0.053072740413574265</v>
      </c>
      <c r="I27">
        <f t="shared" si="1"/>
        <v>0.03251347342954418</v>
      </c>
      <c r="J27">
        <f>($E$32*26)+$E$33</f>
        <v>0.005142857142857116</v>
      </c>
      <c r="K27">
        <f t="shared" si="2"/>
        <v>-0.06714285714285712</v>
      </c>
      <c r="L27">
        <f>($F$32*26)+$F$33</f>
        <v>0.019714285714285712</v>
      </c>
      <c r="M27">
        <f t="shared" si="3"/>
        <v>0.039285714285714285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0.004</v>
      </c>
      <c r="F28">
        <v>0.075</v>
      </c>
      <c r="G28">
        <f t="shared" si="0"/>
        <v>0.0751065909225016</v>
      </c>
      <c r="H28">
        <f>($G$32*27)+$G$33</f>
        <v>0.04554294801553535</v>
      </c>
      <c r="I28">
        <f t="shared" si="1"/>
        <v>0.029563642906966253</v>
      </c>
      <c r="J28">
        <f>($E$32*27)+$E$33</f>
        <v>0.01357142857142854</v>
      </c>
      <c r="K28">
        <f t="shared" si="2"/>
        <v>-0.00957142857142854</v>
      </c>
      <c r="L28">
        <f>($F$32*27)+$F$33</f>
        <v>0.025357142857142856</v>
      </c>
      <c r="M28">
        <f t="shared" si="3"/>
        <v>0.04964285714285714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0.022</v>
      </c>
      <c r="F29">
        <v>0.031</v>
      </c>
      <c r="G29">
        <f t="shared" si="0"/>
        <v>0.03801315561749642</v>
      </c>
      <c r="H29">
        <f>($G$32*28)+$G$33</f>
        <v>0.038013155617496436</v>
      </c>
      <c r="I29">
        <f t="shared" si="1"/>
        <v>0</v>
      </c>
      <c r="J29">
        <f>($E$32*28)+$E$33</f>
        <v>0.021999999999999992</v>
      </c>
      <c r="K29">
        <f t="shared" si="2"/>
        <v>0</v>
      </c>
      <c r="L29">
        <f>($F$32*28)+$F$33</f>
        <v>0.031</v>
      </c>
      <c r="M29">
        <f t="shared" si="3"/>
        <v>0</v>
      </c>
    </row>
    <row r="31" spans="8:13" ht="12.75">
      <c r="H31" s="1" t="s">
        <v>2</v>
      </c>
      <c r="I31">
        <f>MIN(I1:I29)</f>
        <v>-0.1555841136122719</v>
      </c>
      <c r="J31" s="1" t="s">
        <v>2</v>
      </c>
      <c r="K31">
        <f>MIN(K1:K29)</f>
        <v>-0.07471428571428569</v>
      </c>
      <c r="L31" s="1" t="s">
        <v>2</v>
      </c>
      <c r="M31">
        <f>MIN(M1:M29)</f>
        <v>-0.0552857142857143</v>
      </c>
    </row>
    <row r="32" spans="4:13" ht="12.75">
      <c r="D32" t="s">
        <v>3</v>
      </c>
      <c r="E32">
        <f>(E29-E1)/28</f>
        <v>0.008428571428571428</v>
      </c>
      <c r="F32">
        <f>(F29-F1)/28</f>
        <v>0.005642857142857143</v>
      </c>
      <c r="G32">
        <f>(G29-G1)/28</f>
        <v>-0.007529792398038915</v>
      </c>
      <c r="H32" s="1" t="s">
        <v>0</v>
      </c>
      <c r="I32">
        <f>MAX(I1:I31)</f>
        <v>0.034265796993438194</v>
      </c>
      <c r="J32" s="1" t="s">
        <v>0</v>
      </c>
      <c r="K32">
        <f>MAX(K1:K31)</f>
        <v>0.1288571428571429</v>
      </c>
      <c r="L32" s="1" t="s">
        <v>0</v>
      </c>
      <c r="M32">
        <f>MAX(M1:M31)</f>
        <v>0.06521428571428571</v>
      </c>
    </row>
    <row r="33" spans="4:13" ht="12.75">
      <c r="D33" t="s">
        <v>4</v>
      </c>
      <c r="E33">
        <f>E1</f>
        <v>-0.214</v>
      </c>
      <c r="F33">
        <f>F1</f>
        <v>-0.127</v>
      </c>
      <c r="G33">
        <f>G1</f>
        <v>0.24884734276258605</v>
      </c>
      <c r="H33" s="1" t="s">
        <v>1</v>
      </c>
      <c r="I33">
        <f>STDEV(I1:I29)</f>
        <v>0.05465657211231681</v>
      </c>
      <c r="J33" s="1" t="s">
        <v>1</v>
      </c>
      <c r="K33">
        <f>STDEV(K1:K29)</f>
        <v>0.05922781017002862</v>
      </c>
      <c r="L33" s="1" t="s">
        <v>1</v>
      </c>
      <c r="M33">
        <f>STDEV(M1:M29)</f>
        <v>0.030432793307797596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-0.078</v>
      </c>
      <c r="F1">
        <v>0.111</v>
      </c>
      <c r="G1">
        <f aca="true" t="shared" si="0" ref="G1:G29">SQRT(F1*F1+E1*E1)</f>
        <v>0.13566502865514016</v>
      </c>
      <c r="H1">
        <f>($G$32*0)+$G$33</f>
        <v>0.13566502865514016</v>
      </c>
      <c r="I1">
        <f aca="true" t="shared" si="1" ref="I1:I29">G1-H1</f>
        <v>0</v>
      </c>
      <c r="J1">
        <f>($E$32*0)+$E$33</f>
        <v>-0.078</v>
      </c>
      <c r="K1">
        <f aca="true" t="shared" si="2" ref="K1:K29">E1-J1</f>
        <v>0</v>
      </c>
      <c r="L1">
        <f>($F$32*0)+$F$33</f>
        <v>0.111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-0.147</v>
      </c>
      <c r="F2">
        <v>0.152</v>
      </c>
      <c r="G2">
        <f t="shared" si="0"/>
        <v>0.21145448682872633</v>
      </c>
      <c r="H2">
        <f>($G$32*1)+$G$33</f>
        <v>0.1321105141317132</v>
      </c>
      <c r="I2">
        <f t="shared" si="1"/>
        <v>0.07934397269701313</v>
      </c>
      <c r="J2">
        <f>($E$32*1)+$E$33</f>
        <v>-0.07646428571428572</v>
      </c>
      <c r="K2">
        <f t="shared" si="2"/>
        <v>-0.07053571428571427</v>
      </c>
      <c r="L2">
        <f>($F$32*1)+$F$33</f>
        <v>0.10735714285714286</v>
      </c>
      <c r="M2">
        <f t="shared" si="3"/>
        <v>0.04464285714285714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-0.101</v>
      </c>
      <c r="F3">
        <v>0.197</v>
      </c>
      <c r="G3">
        <f t="shared" si="0"/>
        <v>0.22138202275704322</v>
      </c>
      <c r="H3">
        <f>($G$32*2)+$G$33</f>
        <v>0.12855599960828623</v>
      </c>
      <c r="I3">
        <f t="shared" si="1"/>
        <v>0.09282602314875699</v>
      </c>
      <c r="J3">
        <f>($E$32*2)+$E$33</f>
        <v>-0.07492857142857143</v>
      </c>
      <c r="K3">
        <f t="shared" si="2"/>
        <v>-0.02607142857142858</v>
      </c>
      <c r="L3">
        <f>($F$32*2)+$F$33</f>
        <v>0.10371428571428572</v>
      </c>
      <c r="M3">
        <f t="shared" si="3"/>
        <v>0.09328571428571429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-0.12</v>
      </c>
      <c r="F4">
        <v>0.157</v>
      </c>
      <c r="G4">
        <f t="shared" si="0"/>
        <v>0.19760819821049935</v>
      </c>
      <c r="H4">
        <f>($G$32*3)+$G$33</f>
        <v>0.12500148508485928</v>
      </c>
      <c r="I4">
        <f t="shared" si="1"/>
        <v>0.07260671312564007</v>
      </c>
      <c r="J4">
        <f>($E$32*3)+$E$33</f>
        <v>-0.07339285714285715</v>
      </c>
      <c r="K4">
        <f t="shared" si="2"/>
        <v>-0.04660714285714285</v>
      </c>
      <c r="L4">
        <f>($F$32*3)+$F$33</f>
        <v>0.10007142857142858</v>
      </c>
      <c r="M4">
        <f t="shared" si="3"/>
        <v>0.056928571428571426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-0.138</v>
      </c>
      <c r="F5">
        <v>0.087</v>
      </c>
      <c r="G5">
        <f t="shared" si="0"/>
        <v>0.1631349134918703</v>
      </c>
      <c r="H5">
        <f>($G$32*4)+$G$33</f>
        <v>0.12144697056143232</v>
      </c>
      <c r="I5">
        <f t="shared" si="1"/>
        <v>0.04168794293043797</v>
      </c>
      <c r="J5">
        <f>($E$32*4)+$E$33</f>
        <v>-0.07185714285714286</v>
      </c>
      <c r="K5">
        <f t="shared" si="2"/>
        <v>-0.06614285714285716</v>
      </c>
      <c r="L5">
        <f>($F$32*4)+$F$33</f>
        <v>0.09642857142857143</v>
      </c>
      <c r="M5">
        <f t="shared" si="3"/>
        <v>-0.009428571428571439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-0.151</v>
      </c>
      <c r="F6">
        <v>0.148</v>
      </c>
      <c r="G6">
        <f t="shared" si="0"/>
        <v>0.21143556938225885</v>
      </c>
      <c r="H6">
        <f>($G$32*5)+$G$33</f>
        <v>0.11789245603800536</v>
      </c>
      <c r="I6">
        <f t="shared" si="1"/>
        <v>0.0935431133442535</v>
      </c>
      <c r="J6">
        <f>($E$32*5)+$E$33</f>
        <v>-0.07032142857142858</v>
      </c>
      <c r="K6">
        <f t="shared" si="2"/>
        <v>-0.08067857142857142</v>
      </c>
      <c r="L6">
        <f>($F$32*5)+$F$33</f>
        <v>0.09278571428571429</v>
      </c>
      <c r="M6">
        <f t="shared" si="3"/>
        <v>0.0552142857142857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-0.139</v>
      </c>
      <c r="F7">
        <v>0.155</v>
      </c>
      <c r="G7">
        <f t="shared" si="0"/>
        <v>0.20819702207284332</v>
      </c>
      <c r="H7">
        <f>($G$32*6)+$G$33</f>
        <v>0.1143379415145784</v>
      </c>
      <c r="I7">
        <f t="shared" si="1"/>
        <v>0.09385908055826492</v>
      </c>
      <c r="J7">
        <f>($E$32*6)+$E$33</f>
        <v>-0.06878571428571428</v>
      </c>
      <c r="K7">
        <f t="shared" si="2"/>
        <v>-0.07021428571428573</v>
      </c>
      <c r="L7">
        <f>($F$32*6)+$F$33</f>
        <v>0.08914285714285713</v>
      </c>
      <c r="M7">
        <f t="shared" si="3"/>
        <v>0.06585714285714286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-0.114</v>
      </c>
      <c r="F8">
        <v>0.128</v>
      </c>
      <c r="G8">
        <f t="shared" si="0"/>
        <v>0.17140595088852661</v>
      </c>
      <c r="H8">
        <f>($G$32*7)+$G$33</f>
        <v>0.11078342699115144</v>
      </c>
      <c r="I8">
        <f t="shared" si="1"/>
        <v>0.06062252389737517</v>
      </c>
      <c r="J8">
        <f>($E$32*7)+$E$33</f>
        <v>-0.06725</v>
      </c>
      <c r="K8">
        <f t="shared" si="2"/>
        <v>-0.04675</v>
      </c>
      <c r="L8">
        <f>($F$32*7)+$F$33</f>
        <v>0.08549999999999999</v>
      </c>
      <c r="M8">
        <f t="shared" si="3"/>
        <v>0.04250000000000001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-0.086</v>
      </c>
      <c r="F9">
        <v>0.084</v>
      </c>
      <c r="G9">
        <f t="shared" si="0"/>
        <v>0.12021647141718975</v>
      </c>
      <c r="H9">
        <f>($G$32*8)+$G$33</f>
        <v>0.10722891246772448</v>
      </c>
      <c r="I9">
        <f t="shared" si="1"/>
        <v>0.012987558949465267</v>
      </c>
      <c r="J9">
        <f>($E$32*8)+$E$33</f>
        <v>-0.06571428571428571</v>
      </c>
      <c r="K9">
        <f t="shared" si="2"/>
        <v>-0.020285714285714282</v>
      </c>
      <c r="L9">
        <f>($F$32*8)+$F$33</f>
        <v>0.08185714285714285</v>
      </c>
      <c r="M9">
        <f t="shared" si="3"/>
        <v>0.0021428571428571547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-0.044</v>
      </c>
      <c r="F10">
        <v>0.085</v>
      </c>
      <c r="G10">
        <f t="shared" si="0"/>
        <v>0.0957131129992124</v>
      </c>
      <c r="H10">
        <f>($G$32*9)+$G$33</f>
        <v>0.10367439794429753</v>
      </c>
      <c r="I10">
        <f t="shared" si="1"/>
        <v>-0.007961284945085134</v>
      </c>
      <c r="J10">
        <f>($E$32*9)+$E$33</f>
        <v>-0.06417857142857143</v>
      </c>
      <c r="K10">
        <f t="shared" si="2"/>
        <v>0.020178571428571435</v>
      </c>
      <c r="L10">
        <f>($F$32*9)+$F$33</f>
        <v>0.07821428571428571</v>
      </c>
      <c r="M10">
        <f t="shared" si="3"/>
        <v>0.006785714285714298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-0.036</v>
      </c>
      <c r="F11">
        <v>0.106</v>
      </c>
      <c r="G11">
        <f t="shared" si="0"/>
        <v>0.11194641575325223</v>
      </c>
      <c r="H11">
        <f>($G$32*10)+$G$33</f>
        <v>0.10011988342087057</v>
      </c>
      <c r="I11">
        <f t="shared" si="1"/>
        <v>0.011826532332381665</v>
      </c>
      <c r="J11">
        <f>($E$32*10)+$E$33</f>
        <v>-0.06264285714285714</v>
      </c>
      <c r="K11">
        <f t="shared" si="2"/>
        <v>0.026642857142857142</v>
      </c>
      <c r="L11">
        <f>($F$32*10)+$F$33</f>
        <v>0.07457142857142857</v>
      </c>
      <c r="M11">
        <f t="shared" si="3"/>
        <v>0.03142857142857143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-0.05</v>
      </c>
      <c r="F12">
        <v>0.116</v>
      </c>
      <c r="G12">
        <f t="shared" si="0"/>
        <v>0.12631706139710502</v>
      </c>
      <c r="H12">
        <f>($G$32*11)+$G$33</f>
        <v>0.0965653688974436</v>
      </c>
      <c r="I12">
        <f t="shared" si="1"/>
        <v>0.02975169249966142</v>
      </c>
      <c r="J12">
        <f>($E$32*11)+$E$33</f>
        <v>-0.06110714285714286</v>
      </c>
      <c r="K12">
        <f t="shared" si="2"/>
        <v>0.011107142857142857</v>
      </c>
      <c r="L12">
        <f>($F$32*11)+$F$33</f>
        <v>0.07092857142857142</v>
      </c>
      <c r="M12">
        <f t="shared" si="3"/>
        <v>0.04507142857142858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-0.034</v>
      </c>
      <c r="F13">
        <v>0.089</v>
      </c>
      <c r="G13">
        <f t="shared" si="0"/>
        <v>0.0952732911156112</v>
      </c>
      <c r="H13">
        <f>($G$32*12)+$G$33</f>
        <v>0.09301085437401665</v>
      </c>
      <c r="I13">
        <f t="shared" si="1"/>
        <v>0.0022624367415945423</v>
      </c>
      <c r="J13">
        <f>($E$32*12)+$E$33</f>
        <v>-0.059571428571428574</v>
      </c>
      <c r="K13">
        <f t="shared" si="2"/>
        <v>0.02557142857142857</v>
      </c>
      <c r="L13">
        <f>($F$32*12)+$F$33</f>
        <v>0.06728571428571428</v>
      </c>
      <c r="M13">
        <f t="shared" si="3"/>
        <v>0.021714285714285714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-0.027</v>
      </c>
      <c r="F14">
        <v>0.04</v>
      </c>
      <c r="G14">
        <f t="shared" si="0"/>
        <v>0.04825971404805461</v>
      </c>
      <c r="H14">
        <f>($G$32*13)+$G$33</f>
        <v>0.08945633985058968</v>
      </c>
      <c r="I14">
        <f t="shared" si="1"/>
        <v>-0.04119662580253507</v>
      </c>
      <c r="J14">
        <f>($E$32*13)+$E$33</f>
        <v>-0.05803571428571429</v>
      </c>
      <c r="K14">
        <f t="shared" si="2"/>
        <v>0.031035714285714288</v>
      </c>
      <c r="L14">
        <f>($F$32*13)+$F$33</f>
        <v>0.06364285714285714</v>
      </c>
      <c r="M14">
        <f t="shared" si="3"/>
        <v>-0.02364285714285714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-0.047</v>
      </c>
      <c r="F15">
        <v>0.038</v>
      </c>
      <c r="G15">
        <f t="shared" si="0"/>
        <v>0.0604400529450463</v>
      </c>
      <c r="H15">
        <f>($G$32*14)+$G$33</f>
        <v>0.08590182532716273</v>
      </c>
      <c r="I15">
        <f t="shared" si="1"/>
        <v>-0.02546177238211643</v>
      </c>
      <c r="J15">
        <f>($E$32*14)+$E$33</f>
        <v>-0.0565</v>
      </c>
      <c r="K15">
        <f t="shared" si="2"/>
        <v>0.009500000000000001</v>
      </c>
      <c r="L15">
        <f>($F$32*14)+$F$33</f>
        <v>0.06</v>
      </c>
      <c r="M15">
        <f t="shared" si="3"/>
        <v>-0.022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-0.051</v>
      </c>
      <c r="F16">
        <v>0.143</v>
      </c>
      <c r="G16">
        <f t="shared" si="0"/>
        <v>0.15182226450688974</v>
      </c>
      <c r="H16">
        <f>($G$32*15)+$G$33</f>
        <v>0.08234731080373577</v>
      </c>
      <c r="I16">
        <f t="shared" si="1"/>
        <v>0.06947495370315397</v>
      </c>
      <c r="J16">
        <f>($E$32*15)+$E$33</f>
        <v>-0.054964285714285716</v>
      </c>
      <c r="K16">
        <f t="shared" si="2"/>
        <v>0.003964285714285719</v>
      </c>
      <c r="L16">
        <f>($F$32*15)+$F$33</f>
        <v>0.056357142857142856</v>
      </c>
      <c r="M16">
        <f t="shared" si="3"/>
        <v>0.08664285714285713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-0.013</v>
      </c>
      <c r="F17">
        <v>0.162</v>
      </c>
      <c r="G17">
        <f t="shared" si="0"/>
        <v>0.1625207679036744</v>
      </c>
      <c r="H17">
        <f>($G$32*16)+$G$33</f>
        <v>0.0787927962803088</v>
      </c>
      <c r="I17">
        <f t="shared" si="1"/>
        <v>0.0837279716233656</v>
      </c>
      <c r="J17">
        <f>($E$32*16)+$E$33</f>
        <v>-0.05342857142857143</v>
      </c>
      <c r="K17">
        <f t="shared" si="2"/>
        <v>0.04042857142857143</v>
      </c>
      <c r="L17">
        <f>($F$32*16)+$F$33</f>
        <v>0.052714285714285714</v>
      </c>
      <c r="M17">
        <f t="shared" si="3"/>
        <v>0.10928571428571429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-0.013</v>
      </c>
      <c r="F18">
        <v>0.145</v>
      </c>
      <c r="G18">
        <f t="shared" si="0"/>
        <v>0.14558159224297554</v>
      </c>
      <c r="H18">
        <f>($G$32*17)+$G$33</f>
        <v>0.07523828175688185</v>
      </c>
      <c r="I18">
        <f t="shared" si="1"/>
        <v>0.07034331048609369</v>
      </c>
      <c r="J18">
        <f>($E$32*17)+$E$33</f>
        <v>-0.05189285714285714</v>
      </c>
      <c r="K18">
        <f t="shared" si="2"/>
        <v>0.038892857142857146</v>
      </c>
      <c r="L18">
        <f>($F$32*17)+$F$33</f>
        <v>0.04907142857142857</v>
      </c>
      <c r="M18">
        <f t="shared" si="3"/>
        <v>0.09592857142857142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-0.036</v>
      </c>
      <c r="F19">
        <v>0.114</v>
      </c>
      <c r="G19">
        <f t="shared" si="0"/>
        <v>0.11954915307102766</v>
      </c>
      <c r="H19">
        <f>($G$32*18)+$G$33</f>
        <v>0.07168376723345489</v>
      </c>
      <c r="I19">
        <f t="shared" si="1"/>
        <v>0.04786538583757277</v>
      </c>
      <c r="J19">
        <f>($E$32*18)+$E$33</f>
        <v>-0.05035714285714286</v>
      </c>
      <c r="K19">
        <f t="shared" si="2"/>
        <v>0.01435714285714286</v>
      </c>
      <c r="L19">
        <f>($F$32*18)+$F$33</f>
        <v>0.04542857142857143</v>
      </c>
      <c r="M19">
        <f t="shared" si="3"/>
        <v>0.06857142857142857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-0.045</v>
      </c>
      <c r="F20">
        <v>0.136</v>
      </c>
      <c r="G20">
        <f t="shared" si="0"/>
        <v>0.1432515270424717</v>
      </c>
      <c r="H20">
        <f>($G$32*19)+$G$33</f>
        <v>0.06812925271002793</v>
      </c>
      <c r="I20">
        <f t="shared" si="1"/>
        <v>0.07512227433244378</v>
      </c>
      <c r="J20">
        <f>($E$32*19)+$E$33</f>
        <v>-0.04882142857142857</v>
      </c>
      <c r="K20">
        <f t="shared" si="2"/>
        <v>0.003821428571428573</v>
      </c>
      <c r="L20">
        <f>($F$32*19)+$F$33</f>
        <v>0.04178571428571429</v>
      </c>
      <c r="M20">
        <f t="shared" si="3"/>
        <v>0.09421428571428572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-0.041</v>
      </c>
      <c r="F21">
        <v>0.14</v>
      </c>
      <c r="G21">
        <f t="shared" si="0"/>
        <v>0.1458800877433243</v>
      </c>
      <c r="H21">
        <f>($G$32*20)+$G$33</f>
        <v>0.06457473818660098</v>
      </c>
      <c r="I21">
        <f t="shared" si="1"/>
        <v>0.08130534955672333</v>
      </c>
      <c r="J21">
        <f>($E$32*20)+$E$33</f>
        <v>-0.047285714285714285</v>
      </c>
      <c r="K21">
        <f t="shared" si="2"/>
        <v>0.006285714285714283</v>
      </c>
      <c r="L21">
        <f>($F$32*20)+$F$33</f>
        <v>0.038142857142857145</v>
      </c>
      <c r="M21">
        <f t="shared" si="3"/>
        <v>0.10185714285714287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-0.048</v>
      </c>
      <c r="F22">
        <v>0.159</v>
      </c>
      <c r="G22">
        <f t="shared" si="0"/>
        <v>0.16608732642799692</v>
      </c>
      <c r="H22">
        <f>($G$32*21)+$G$33</f>
        <v>0.061020223663174014</v>
      </c>
      <c r="I22">
        <f t="shared" si="1"/>
        <v>0.10506710276482291</v>
      </c>
      <c r="J22">
        <f>($E$32*21)+$E$33</f>
        <v>-0.04575</v>
      </c>
      <c r="K22">
        <f t="shared" si="2"/>
        <v>-0.002250000000000002</v>
      </c>
      <c r="L22">
        <f>($F$32*21)+$F$33</f>
        <v>0.0345</v>
      </c>
      <c r="M22">
        <f t="shared" si="3"/>
        <v>0.1245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-0.044</v>
      </c>
      <c r="F23">
        <v>0.123</v>
      </c>
      <c r="G23">
        <f t="shared" si="0"/>
        <v>0.1306330739131557</v>
      </c>
      <c r="H23">
        <f>($G$32*22)+$G$33</f>
        <v>0.05746570913974705</v>
      </c>
      <c r="I23">
        <f t="shared" si="1"/>
        <v>0.07316736477340866</v>
      </c>
      <c r="J23">
        <f>($E$32*22)+$E$33</f>
        <v>-0.04421428571428571</v>
      </c>
      <c r="K23">
        <f t="shared" si="2"/>
        <v>0.00021428571428571547</v>
      </c>
      <c r="L23">
        <f>($F$32*22)+$F$33</f>
        <v>0.03085714285714286</v>
      </c>
      <c r="M23">
        <f t="shared" si="3"/>
        <v>0.09214285714285714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-0.01</v>
      </c>
      <c r="F24">
        <v>0.077</v>
      </c>
      <c r="G24">
        <f t="shared" si="0"/>
        <v>0.07764663547121665</v>
      </c>
      <c r="H24">
        <f>($G$32*23)+$G$33</f>
        <v>0.05391119461632009</v>
      </c>
      <c r="I24">
        <f t="shared" si="1"/>
        <v>0.023735440854896567</v>
      </c>
      <c r="J24">
        <f>($E$32*23)+$E$33</f>
        <v>-0.04267857142857143</v>
      </c>
      <c r="K24">
        <f t="shared" si="2"/>
        <v>0.032678571428571425</v>
      </c>
      <c r="L24">
        <f>($F$32*23)+$F$33</f>
        <v>0.02721428571428572</v>
      </c>
      <c r="M24">
        <f t="shared" si="3"/>
        <v>0.04978571428571428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0.025</v>
      </c>
      <c r="F25">
        <v>0.096</v>
      </c>
      <c r="G25">
        <f t="shared" si="0"/>
        <v>0.09920181449953423</v>
      </c>
      <c r="H25">
        <f>($G$32*24)+$G$33</f>
        <v>0.05035668009289314</v>
      </c>
      <c r="I25">
        <f t="shared" si="1"/>
        <v>0.048845134406641094</v>
      </c>
      <c r="J25">
        <f>($E$32*24)+$E$33</f>
        <v>-0.04114285714285715</v>
      </c>
      <c r="K25">
        <f t="shared" si="2"/>
        <v>0.06614285714285714</v>
      </c>
      <c r="L25">
        <f>($F$32*24)+$F$33</f>
        <v>0.023571428571428563</v>
      </c>
      <c r="M25">
        <f t="shared" si="3"/>
        <v>0.07242857142857144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0.042</v>
      </c>
      <c r="F26">
        <v>0.171</v>
      </c>
      <c r="G26">
        <f t="shared" si="0"/>
        <v>0.1760823670899503</v>
      </c>
      <c r="H26">
        <f>($G$32*25)+$G$33</f>
        <v>0.046802165569466175</v>
      </c>
      <c r="I26">
        <f t="shared" si="1"/>
        <v>0.1292802015204841</v>
      </c>
      <c r="J26">
        <f>($E$32*25)+$E$33</f>
        <v>-0.03960714285714286</v>
      </c>
      <c r="K26">
        <f t="shared" si="2"/>
        <v>0.08160714285714286</v>
      </c>
      <c r="L26">
        <f>($F$32*25)+$F$33</f>
        <v>0.01992857142857142</v>
      </c>
      <c r="M26">
        <f t="shared" si="3"/>
        <v>0.15107142857142858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0.009</v>
      </c>
      <c r="F27">
        <v>0.199</v>
      </c>
      <c r="G27">
        <f t="shared" si="0"/>
        <v>0.1992034136253694</v>
      </c>
      <c r="H27">
        <f>($G$32*26)+$G$33</f>
        <v>0.04324765104603921</v>
      </c>
      <c r="I27">
        <f t="shared" si="1"/>
        <v>0.1559557625793302</v>
      </c>
      <c r="J27">
        <f>($E$32*26)+$E$33</f>
        <v>-0.038071428571428576</v>
      </c>
      <c r="K27">
        <f t="shared" si="2"/>
        <v>0.04707142857142858</v>
      </c>
      <c r="L27">
        <f>($F$32*26)+$F$33</f>
        <v>0.01628571428571428</v>
      </c>
      <c r="M27">
        <f t="shared" si="3"/>
        <v>0.18271428571428572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0.004</v>
      </c>
      <c r="F28">
        <v>0.095</v>
      </c>
      <c r="G28">
        <f t="shared" si="0"/>
        <v>0.09508417323613852</v>
      </c>
      <c r="H28">
        <f>($G$32*27)+$G$33</f>
        <v>0.03969313652261226</v>
      </c>
      <c r="I28">
        <f t="shared" si="1"/>
        <v>0.05539103671352626</v>
      </c>
      <c r="J28">
        <f>($E$32*27)+$E$33</f>
        <v>-0.03653571428571429</v>
      </c>
      <c r="K28">
        <f t="shared" si="2"/>
        <v>0.040535714285714286</v>
      </c>
      <c r="L28">
        <f>($F$32*27)+$F$33</f>
        <v>0.012642857142857136</v>
      </c>
      <c r="M28">
        <f t="shared" si="3"/>
        <v>0.08235714285714286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-0.035</v>
      </c>
      <c r="F29">
        <v>0.009</v>
      </c>
      <c r="G29">
        <f t="shared" si="0"/>
        <v>0.03613862199918531</v>
      </c>
      <c r="H29">
        <f>($G$32*28)+$G$33</f>
        <v>0.0361386219991853</v>
      </c>
      <c r="I29">
        <f t="shared" si="1"/>
        <v>0</v>
      </c>
      <c r="J29">
        <f>($E$32*28)+$E$33</f>
        <v>-0.035</v>
      </c>
      <c r="K29">
        <f t="shared" si="2"/>
        <v>0</v>
      </c>
      <c r="L29">
        <f>($F$32*28)+$F$33</f>
        <v>0.008999999999999994</v>
      </c>
      <c r="M29">
        <f t="shared" si="3"/>
        <v>0</v>
      </c>
    </row>
    <row r="31" spans="8:13" ht="12.75">
      <c r="H31" s="1" t="s">
        <v>2</v>
      </c>
      <c r="I31">
        <f>MIN(I1:I29)</f>
        <v>-0.04119662580253507</v>
      </c>
      <c r="J31" s="1" t="s">
        <v>2</v>
      </c>
      <c r="K31">
        <f>MIN(K1:K29)</f>
        <v>-0.08067857142857142</v>
      </c>
      <c r="L31" s="1" t="s">
        <v>2</v>
      </c>
      <c r="M31">
        <f>MIN(M1:M29)</f>
        <v>-0.02364285714285714</v>
      </c>
    </row>
    <row r="32" spans="4:13" ht="12.75">
      <c r="D32" t="s">
        <v>3</v>
      </c>
      <c r="E32">
        <f>(E29-E1)/28</f>
        <v>0.0015357142857142857</v>
      </c>
      <c r="F32">
        <f>(F29-F1)/28</f>
        <v>-0.003642857142857143</v>
      </c>
      <c r="G32">
        <f>(G29-G1)/28</f>
        <v>-0.0035545145234269593</v>
      </c>
      <c r="H32" s="1" t="s">
        <v>0</v>
      </c>
      <c r="I32">
        <f>MAX(I1:I31)</f>
        <v>0.1559557625793302</v>
      </c>
      <c r="J32" s="1" t="s">
        <v>0</v>
      </c>
      <c r="K32">
        <f>MAX(K1:K31)</f>
        <v>0.08160714285714286</v>
      </c>
      <c r="L32" s="1" t="s">
        <v>0</v>
      </c>
      <c r="M32">
        <f>MAX(M1:M31)</f>
        <v>0.18271428571428572</v>
      </c>
    </row>
    <row r="33" spans="4:13" ht="12.75">
      <c r="D33" t="s">
        <v>4</v>
      </c>
      <c r="E33">
        <f>E1</f>
        <v>-0.078</v>
      </c>
      <c r="F33">
        <f>F1</f>
        <v>0.111</v>
      </c>
      <c r="G33">
        <f>G1</f>
        <v>0.13566502865514016</v>
      </c>
      <c r="H33" s="1" t="s">
        <v>1</v>
      </c>
      <c r="I33">
        <f>STDEV(I1:I29)</f>
        <v>0.046363231208555164</v>
      </c>
      <c r="J33" s="1" t="s">
        <v>1</v>
      </c>
      <c r="K33">
        <f>STDEV(K1:K29)</f>
        <v>0.04157788115624276</v>
      </c>
      <c r="L33" s="1" t="s">
        <v>1</v>
      </c>
      <c r="M33">
        <f>STDEV(M1:M29)</f>
        <v>0.051011517962255455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-0.228</v>
      </c>
      <c r="F1">
        <v>-0.084</v>
      </c>
      <c r="G1">
        <f aca="true" t="shared" si="0" ref="G1:G29">SQRT(F1*F1+E1*E1)</f>
        <v>0.24298148077579904</v>
      </c>
      <c r="H1">
        <f>($G$32*0)+$G$33</f>
        <v>0.24298148077579904</v>
      </c>
      <c r="I1">
        <f aca="true" t="shared" si="1" ref="I1:I29">G1-H1</f>
        <v>0</v>
      </c>
      <c r="J1">
        <f>($E$32*0)+$E$33</f>
        <v>-0.228</v>
      </c>
      <c r="K1">
        <f aca="true" t="shared" si="2" ref="K1:K29">E1-J1</f>
        <v>0</v>
      </c>
      <c r="L1">
        <f>($F$32*0)+$F$33</f>
        <v>-0.084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-0.249</v>
      </c>
      <c r="F2">
        <v>-0.041</v>
      </c>
      <c r="G2">
        <f t="shared" si="0"/>
        <v>0.2523529274646918</v>
      </c>
      <c r="H2">
        <f>($G$32*1)+$G$33</f>
        <v>0.23673869845291062</v>
      </c>
      <c r="I2">
        <f t="shared" si="1"/>
        <v>0.015614229011781167</v>
      </c>
      <c r="J2">
        <f>($E$32*1)+$E$33</f>
        <v>-0.21967857142857145</v>
      </c>
      <c r="K2">
        <f t="shared" si="2"/>
        <v>-0.029321428571428554</v>
      </c>
      <c r="L2">
        <f>($F$32*1)+$F$33</f>
        <v>-0.08342857142857144</v>
      </c>
      <c r="M2">
        <f t="shared" si="3"/>
        <v>0.042428571428571434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-0.211</v>
      </c>
      <c r="F3">
        <v>0.072</v>
      </c>
      <c r="G3">
        <f t="shared" si="0"/>
        <v>0.22294618184665105</v>
      </c>
      <c r="H3">
        <f>($G$32*2)+$G$33</f>
        <v>0.23049591613002218</v>
      </c>
      <c r="I3">
        <f t="shared" si="1"/>
        <v>-0.0075497342833711345</v>
      </c>
      <c r="J3">
        <f>($E$32*2)+$E$33</f>
        <v>-0.21135714285714285</v>
      </c>
      <c r="K3">
        <f t="shared" si="2"/>
        <v>0.0003571428571428614</v>
      </c>
      <c r="L3">
        <f>($F$32*2)+$F$33</f>
        <v>-0.08285714285714287</v>
      </c>
      <c r="M3">
        <f t="shared" si="3"/>
        <v>0.15485714285714286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-0.188</v>
      </c>
      <c r="F4">
        <v>0.036</v>
      </c>
      <c r="G4">
        <f t="shared" si="0"/>
        <v>0.1914157778240864</v>
      </c>
      <c r="H4">
        <f>($G$32*3)+$G$33</f>
        <v>0.22425313380713377</v>
      </c>
      <c r="I4">
        <f t="shared" si="1"/>
        <v>-0.03283735598304738</v>
      </c>
      <c r="J4">
        <f>($E$32*3)+$E$33</f>
        <v>-0.2030357142857143</v>
      </c>
      <c r="K4">
        <f t="shared" si="2"/>
        <v>0.015035714285714291</v>
      </c>
      <c r="L4">
        <f>($F$32*3)+$F$33</f>
        <v>-0.0822857142857143</v>
      </c>
      <c r="M4">
        <f t="shared" si="3"/>
        <v>0.1182857142857143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-0.076</v>
      </c>
      <c r="F5">
        <v>0.044</v>
      </c>
      <c r="G5">
        <f t="shared" si="0"/>
        <v>0.0878179936004006</v>
      </c>
      <c r="H5">
        <f>($G$32*4)+$G$33</f>
        <v>0.21801035148424533</v>
      </c>
      <c r="I5">
        <f t="shared" si="1"/>
        <v>-0.13019235788384473</v>
      </c>
      <c r="J5">
        <f>($E$32*4)+$E$33</f>
        <v>-0.19471428571428573</v>
      </c>
      <c r="K5">
        <f t="shared" si="2"/>
        <v>0.11871428571428573</v>
      </c>
      <c r="L5">
        <f>($F$32*4)+$F$33</f>
        <v>-0.08171428571428573</v>
      </c>
      <c r="M5">
        <f t="shared" si="3"/>
        <v>0.12571428571428572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-0.128</v>
      </c>
      <c r="F6">
        <v>0.051</v>
      </c>
      <c r="G6">
        <f t="shared" si="0"/>
        <v>0.13778606605894517</v>
      </c>
      <c r="H6">
        <f>($G$32*5)+$G$33</f>
        <v>0.21176756916135692</v>
      </c>
      <c r="I6">
        <f t="shared" si="1"/>
        <v>-0.07398150310241175</v>
      </c>
      <c r="J6">
        <f>($E$32*5)+$E$33</f>
        <v>-0.18639285714285714</v>
      </c>
      <c r="K6">
        <f t="shared" si="2"/>
        <v>0.058392857142857135</v>
      </c>
      <c r="L6">
        <f>($F$32*5)+$F$33</f>
        <v>-0.08114285714285714</v>
      </c>
      <c r="M6">
        <f t="shared" si="3"/>
        <v>0.13214285714285715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-0.137</v>
      </c>
      <c r="F7">
        <v>0.049</v>
      </c>
      <c r="G7">
        <f t="shared" si="0"/>
        <v>0.1454991408909345</v>
      </c>
      <c r="H7">
        <f>($G$32*6)+$G$33</f>
        <v>0.20552478683846848</v>
      </c>
      <c r="I7">
        <f t="shared" si="1"/>
        <v>-0.060025645947533984</v>
      </c>
      <c r="J7">
        <f>($E$32*6)+$E$33</f>
        <v>-0.17807142857142857</v>
      </c>
      <c r="K7">
        <f t="shared" si="2"/>
        <v>0.041071428571428564</v>
      </c>
      <c r="L7">
        <f>($F$32*6)+$F$33</f>
        <v>-0.08057142857142857</v>
      </c>
      <c r="M7">
        <f t="shared" si="3"/>
        <v>0.12957142857142856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-0.12</v>
      </c>
      <c r="F8">
        <v>0.062</v>
      </c>
      <c r="G8">
        <f t="shared" si="0"/>
        <v>0.13507035203922435</v>
      </c>
      <c r="H8">
        <f>($G$32*7)+$G$33</f>
        <v>0.19928200451558006</v>
      </c>
      <c r="I8">
        <f t="shared" si="1"/>
        <v>-0.06421165247635571</v>
      </c>
      <c r="J8">
        <f>($E$32*7)+$E$33</f>
        <v>-0.16975</v>
      </c>
      <c r="K8">
        <f t="shared" si="2"/>
        <v>0.049750000000000016</v>
      </c>
      <c r="L8">
        <f>($F$32*7)+$F$33</f>
        <v>-0.08</v>
      </c>
      <c r="M8">
        <f t="shared" si="3"/>
        <v>0.14200000000000002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-0.062</v>
      </c>
      <c r="F9">
        <v>0.028</v>
      </c>
      <c r="G9">
        <f t="shared" si="0"/>
        <v>0.06802940540677979</v>
      </c>
      <c r="H9">
        <f>($G$32*8)+$G$33</f>
        <v>0.19303922219269165</v>
      </c>
      <c r="I9">
        <f t="shared" si="1"/>
        <v>-0.12500981678591186</v>
      </c>
      <c r="J9">
        <f>($E$32*8)+$E$33</f>
        <v>-0.16142857142857142</v>
      </c>
      <c r="K9">
        <f t="shared" si="2"/>
        <v>0.09942857142857142</v>
      </c>
      <c r="L9">
        <f>($F$32*8)+$F$33</f>
        <v>-0.07942857142857143</v>
      </c>
      <c r="M9">
        <f t="shared" si="3"/>
        <v>0.10742857142857143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-0.037</v>
      </c>
      <c r="F10">
        <v>0.024</v>
      </c>
      <c r="G10">
        <f t="shared" si="0"/>
        <v>0.04410215414239989</v>
      </c>
      <c r="H10">
        <f>($G$32*9)+$G$33</f>
        <v>0.1867964398698032</v>
      </c>
      <c r="I10">
        <f t="shared" si="1"/>
        <v>-0.14269428572740334</v>
      </c>
      <c r="J10">
        <f>($E$32*9)+$E$33</f>
        <v>-0.15310714285714286</v>
      </c>
      <c r="K10">
        <f t="shared" si="2"/>
        <v>0.11610714285714285</v>
      </c>
      <c r="L10">
        <f>($F$32*9)+$F$33</f>
        <v>-0.07885714285714286</v>
      </c>
      <c r="M10">
        <f t="shared" si="3"/>
        <v>0.10285714285714287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-0.058</v>
      </c>
      <c r="F11">
        <v>0.059</v>
      </c>
      <c r="G11">
        <f t="shared" si="0"/>
        <v>0.08273451516749222</v>
      </c>
      <c r="H11">
        <f>($G$32*10)+$G$33</f>
        <v>0.18055365754691477</v>
      </c>
      <c r="I11">
        <f t="shared" si="1"/>
        <v>-0.09781914237942255</v>
      </c>
      <c r="J11">
        <f>($E$32*10)+$E$33</f>
        <v>-0.1447857142857143</v>
      </c>
      <c r="K11">
        <f t="shared" si="2"/>
        <v>0.0867857142857143</v>
      </c>
      <c r="L11">
        <f>($F$32*10)+$F$33</f>
        <v>-0.07828571428571429</v>
      </c>
      <c r="M11">
        <f t="shared" si="3"/>
        <v>0.1372857142857143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-0.084</v>
      </c>
      <c r="F12">
        <v>0.074</v>
      </c>
      <c r="G12">
        <f t="shared" si="0"/>
        <v>0.11194641575325223</v>
      </c>
      <c r="H12">
        <f>($G$32*11)+$G$33</f>
        <v>0.17431087522402636</v>
      </c>
      <c r="I12">
        <f t="shared" si="1"/>
        <v>-0.062364459470774125</v>
      </c>
      <c r="J12">
        <f>($E$32*11)+$E$33</f>
        <v>-0.1364642857142857</v>
      </c>
      <c r="K12">
        <f t="shared" si="2"/>
        <v>0.0524642857142857</v>
      </c>
      <c r="L12">
        <f>($F$32*11)+$F$33</f>
        <v>-0.07771428571428572</v>
      </c>
      <c r="M12">
        <f t="shared" si="3"/>
        <v>0.15171428571428572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-0.018</v>
      </c>
      <c r="F13">
        <v>0.021</v>
      </c>
      <c r="G13">
        <f t="shared" si="0"/>
        <v>0.02765863337187866</v>
      </c>
      <c r="H13">
        <f>($G$32*12)+$G$33</f>
        <v>0.16806809290113794</v>
      </c>
      <c r="I13">
        <f t="shared" si="1"/>
        <v>-0.1404094595292593</v>
      </c>
      <c r="J13">
        <f>($E$32*12)+$E$33</f>
        <v>-0.12814285714285714</v>
      </c>
      <c r="K13">
        <f t="shared" si="2"/>
        <v>0.11014285714285714</v>
      </c>
      <c r="L13">
        <f>($F$32*12)+$F$33</f>
        <v>-0.07714285714285715</v>
      </c>
      <c r="M13">
        <f t="shared" si="3"/>
        <v>0.09814285714285716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0.001</v>
      </c>
      <c r="F14">
        <v>0.015</v>
      </c>
      <c r="G14">
        <f t="shared" si="0"/>
        <v>0.015033296378372907</v>
      </c>
      <c r="H14">
        <f>($G$32*13)+$G$33</f>
        <v>0.1618253105782495</v>
      </c>
      <c r="I14">
        <f t="shared" si="1"/>
        <v>-0.14679201419987659</v>
      </c>
      <c r="J14">
        <f>($E$32*13)+$E$33</f>
        <v>-0.11982142857142858</v>
      </c>
      <c r="K14">
        <f t="shared" si="2"/>
        <v>0.12082142857142858</v>
      </c>
      <c r="L14">
        <f>($F$32*13)+$F$33</f>
        <v>-0.07657142857142858</v>
      </c>
      <c r="M14">
        <f t="shared" si="3"/>
        <v>0.09157142857142858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-0.01</v>
      </c>
      <c r="F15">
        <v>0.012</v>
      </c>
      <c r="G15">
        <f t="shared" si="0"/>
        <v>0.015620499351813309</v>
      </c>
      <c r="H15">
        <f>($G$32*14)+$G$33</f>
        <v>0.1555825282553611</v>
      </c>
      <c r="I15">
        <f t="shared" si="1"/>
        <v>-0.13996202890354778</v>
      </c>
      <c r="J15">
        <f>($E$32*14)+$E$33</f>
        <v>-0.1115</v>
      </c>
      <c r="K15">
        <f t="shared" si="2"/>
        <v>0.1015</v>
      </c>
      <c r="L15">
        <f>($F$32*14)+$F$33</f>
        <v>-0.07600000000000001</v>
      </c>
      <c r="M15">
        <f t="shared" si="3"/>
        <v>0.08800000000000001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-0.01</v>
      </c>
      <c r="F16">
        <v>0.038</v>
      </c>
      <c r="G16">
        <f t="shared" si="0"/>
        <v>0.039293765408777</v>
      </c>
      <c r="H16">
        <f>($G$32*15)+$G$33</f>
        <v>0.14933974593247268</v>
      </c>
      <c r="I16">
        <f t="shared" si="1"/>
        <v>-0.11004598052369569</v>
      </c>
      <c r="J16">
        <f>($E$32*15)+$E$33</f>
        <v>-0.10317857142857144</v>
      </c>
      <c r="K16">
        <f t="shared" si="2"/>
        <v>0.09317857142857144</v>
      </c>
      <c r="L16">
        <f>($F$32*15)+$F$33</f>
        <v>-0.07542857142857143</v>
      </c>
      <c r="M16">
        <f t="shared" si="3"/>
        <v>0.11342857142857143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0.004</v>
      </c>
      <c r="F17">
        <v>0.088</v>
      </c>
      <c r="G17">
        <f t="shared" si="0"/>
        <v>0.08809086218218096</v>
      </c>
      <c r="H17">
        <f>($G$32*16)+$G$33</f>
        <v>0.14309696360958424</v>
      </c>
      <c r="I17">
        <f t="shared" si="1"/>
        <v>-0.05500610142740328</v>
      </c>
      <c r="J17">
        <f>($E$32*16)+$E$33</f>
        <v>-0.09485714285714286</v>
      </c>
      <c r="K17">
        <f t="shared" si="2"/>
        <v>0.09885714285714287</v>
      </c>
      <c r="L17">
        <f>($F$32*16)+$F$33</f>
        <v>-0.07485714285714286</v>
      </c>
      <c r="M17">
        <f t="shared" si="3"/>
        <v>0.16285714285714287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0.025</v>
      </c>
      <c r="F18">
        <v>0.089</v>
      </c>
      <c r="G18">
        <f t="shared" si="0"/>
        <v>0.09244457799135652</v>
      </c>
      <c r="H18">
        <f>($G$32*17)+$G$33</f>
        <v>0.1368541812866958</v>
      </c>
      <c r="I18">
        <f t="shared" si="1"/>
        <v>-0.04440960329533927</v>
      </c>
      <c r="J18">
        <f>($E$32*17)+$E$33</f>
        <v>-0.0865357142857143</v>
      </c>
      <c r="K18">
        <f t="shared" si="2"/>
        <v>0.1115357142857143</v>
      </c>
      <c r="L18">
        <f>($F$32*17)+$F$33</f>
        <v>-0.07428571428571429</v>
      </c>
      <c r="M18">
        <f t="shared" si="3"/>
        <v>0.16328571428571428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0.074</v>
      </c>
      <c r="F19">
        <v>0.007</v>
      </c>
      <c r="G19">
        <f t="shared" si="0"/>
        <v>0.07433034373659253</v>
      </c>
      <c r="H19">
        <f>($G$32*18)+$G$33</f>
        <v>0.13061139896380738</v>
      </c>
      <c r="I19">
        <f t="shared" si="1"/>
        <v>-0.056281055227214855</v>
      </c>
      <c r="J19">
        <f>($E$32*18)+$E$33</f>
        <v>-0.07821428571428571</v>
      </c>
      <c r="K19">
        <f t="shared" si="2"/>
        <v>0.1522142857142857</v>
      </c>
      <c r="L19">
        <f>($F$32*18)+$F$33</f>
        <v>-0.07371428571428572</v>
      </c>
      <c r="M19">
        <f t="shared" si="3"/>
        <v>0.08071428571428572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0.022</v>
      </c>
      <c r="F20">
        <v>0.045</v>
      </c>
      <c r="G20">
        <f t="shared" si="0"/>
        <v>0.050089919145472776</v>
      </c>
      <c r="H20">
        <f>($G$32*19)+$G$33</f>
        <v>0.12436861664091896</v>
      </c>
      <c r="I20">
        <f t="shared" si="1"/>
        <v>-0.07427869749544619</v>
      </c>
      <c r="J20">
        <f>($E$32*19)+$E$33</f>
        <v>-0.06989285714285715</v>
      </c>
      <c r="K20">
        <f t="shared" si="2"/>
        <v>0.09189285714285714</v>
      </c>
      <c r="L20">
        <f>($F$32*19)+$F$33</f>
        <v>-0.07314285714285715</v>
      </c>
      <c r="M20">
        <f t="shared" si="3"/>
        <v>0.11814285714285715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-0.054</v>
      </c>
      <c r="F21">
        <v>0.129</v>
      </c>
      <c r="G21">
        <f t="shared" si="0"/>
        <v>0.13984634424967998</v>
      </c>
      <c r="H21">
        <f>($G$32*20)+$G$33</f>
        <v>0.11812583431803053</v>
      </c>
      <c r="I21">
        <f t="shared" si="1"/>
        <v>0.02172050993164945</v>
      </c>
      <c r="J21">
        <f>($E$32*20)+$E$33</f>
        <v>-0.06157142857142858</v>
      </c>
      <c r="K21">
        <f t="shared" si="2"/>
        <v>0.007571428571428583</v>
      </c>
      <c r="L21">
        <f>($F$32*20)+$F$33</f>
        <v>-0.07257142857142858</v>
      </c>
      <c r="M21">
        <f t="shared" si="3"/>
        <v>0.20157142857142857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0.004</v>
      </c>
      <c r="F22">
        <v>0.12</v>
      </c>
      <c r="G22">
        <f t="shared" si="0"/>
        <v>0.12006664815842907</v>
      </c>
      <c r="H22">
        <f>($G$32*21)+$G$33</f>
        <v>0.11188305199514212</v>
      </c>
      <c r="I22">
        <f t="shared" si="1"/>
        <v>0.008183596163286955</v>
      </c>
      <c r="J22">
        <f>($E$32*21)+$E$33</f>
        <v>-0.05324999999999999</v>
      </c>
      <c r="K22">
        <f t="shared" si="2"/>
        <v>0.057249999999999995</v>
      </c>
      <c r="L22">
        <f>($F$32*21)+$F$33</f>
        <v>-0.07200000000000001</v>
      </c>
      <c r="M22">
        <f t="shared" si="3"/>
        <v>0.192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0.057</v>
      </c>
      <c r="F23">
        <v>0.046</v>
      </c>
      <c r="G23">
        <f t="shared" si="0"/>
        <v>0.07324616030891995</v>
      </c>
      <c r="H23">
        <f>($G$32*22)+$G$33</f>
        <v>0.10564026967225368</v>
      </c>
      <c r="I23">
        <f t="shared" si="1"/>
        <v>-0.03239410936333373</v>
      </c>
      <c r="J23">
        <f>($E$32*22)+$E$33</f>
        <v>-0.04492857142857143</v>
      </c>
      <c r="K23">
        <f t="shared" si="2"/>
        <v>0.10192857142857142</v>
      </c>
      <c r="L23">
        <f>($F$32*22)+$F$33</f>
        <v>-0.07142857142857144</v>
      </c>
      <c r="M23">
        <f t="shared" si="3"/>
        <v>0.11742857142857144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0.049</v>
      </c>
      <c r="F24">
        <v>0.014</v>
      </c>
      <c r="G24">
        <f t="shared" si="0"/>
        <v>0.050960769224963634</v>
      </c>
      <c r="H24">
        <f>($G$32*23)+$G$33</f>
        <v>0.09939748734936527</v>
      </c>
      <c r="I24">
        <f t="shared" si="1"/>
        <v>-0.04843671812440163</v>
      </c>
      <c r="J24">
        <f>($E$32*23)+$E$33</f>
        <v>-0.036607142857142866</v>
      </c>
      <c r="K24">
        <f t="shared" si="2"/>
        <v>0.08560714285714287</v>
      </c>
      <c r="L24">
        <f>($F$32*23)+$F$33</f>
        <v>-0.07085714285714287</v>
      </c>
      <c r="M24">
        <f t="shared" si="3"/>
        <v>0.08485714285714287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0.045</v>
      </c>
      <c r="F25">
        <v>0.071</v>
      </c>
      <c r="G25">
        <f t="shared" si="0"/>
        <v>0.08405950273467004</v>
      </c>
      <c r="H25">
        <f>($G$32*24)+$G$33</f>
        <v>0.09315470502647685</v>
      </c>
      <c r="I25">
        <f t="shared" si="1"/>
        <v>-0.009095202291806812</v>
      </c>
      <c r="J25">
        <f>($E$32*24)+$E$33</f>
        <v>-0.028285714285714275</v>
      </c>
      <c r="K25">
        <f t="shared" si="2"/>
        <v>0.07328571428571427</v>
      </c>
      <c r="L25">
        <f>($F$32*24)+$F$33</f>
        <v>-0.07028571428571428</v>
      </c>
      <c r="M25">
        <f t="shared" si="3"/>
        <v>0.1412857142857143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0.024</v>
      </c>
      <c r="F26">
        <v>0.109</v>
      </c>
      <c r="G26">
        <f t="shared" si="0"/>
        <v>0.11161093136427094</v>
      </c>
      <c r="H26">
        <f>($G$32*25)+$G$33</f>
        <v>0.08691192270358841</v>
      </c>
      <c r="I26">
        <f t="shared" si="1"/>
        <v>0.02469900866068253</v>
      </c>
      <c r="J26">
        <f>($E$32*25)+$E$33</f>
        <v>-0.019964285714285712</v>
      </c>
      <c r="K26">
        <f t="shared" si="2"/>
        <v>0.04396428571428571</v>
      </c>
      <c r="L26">
        <f>($F$32*25)+$F$33</f>
        <v>-0.06971428571428571</v>
      </c>
      <c r="M26">
        <f t="shared" si="3"/>
        <v>0.17871428571428571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0.028</v>
      </c>
      <c r="F27">
        <v>0.091</v>
      </c>
      <c r="G27">
        <f t="shared" si="0"/>
        <v>0.0952102935611481</v>
      </c>
      <c r="H27">
        <f>($G$32*26)+$G$33</f>
        <v>0.0806691403807</v>
      </c>
      <c r="I27">
        <f t="shared" si="1"/>
        <v>0.014541153180448102</v>
      </c>
      <c r="J27">
        <f>($E$32*26)+$E$33</f>
        <v>-0.01164285714285715</v>
      </c>
      <c r="K27">
        <f t="shared" si="2"/>
        <v>0.039642857142857146</v>
      </c>
      <c r="L27">
        <f>($F$32*26)+$F$33</f>
        <v>-0.06914285714285714</v>
      </c>
      <c r="M27">
        <f t="shared" si="3"/>
        <v>0.16014285714285714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0.026</v>
      </c>
      <c r="F28">
        <v>0.017</v>
      </c>
      <c r="G28">
        <f t="shared" si="0"/>
        <v>0.031064449134018134</v>
      </c>
      <c r="H28">
        <f>($G$32*27)+$G$33</f>
        <v>0.07442635805781156</v>
      </c>
      <c r="I28">
        <f t="shared" si="1"/>
        <v>-0.04336190892379342</v>
      </c>
      <c r="J28">
        <f>($E$32*27)+$E$33</f>
        <v>-0.0033214285714285863</v>
      </c>
      <c r="K28">
        <f t="shared" si="2"/>
        <v>0.029321428571428585</v>
      </c>
      <c r="L28">
        <f>($F$32*27)+$F$33</f>
        <v>-0.06857142857142857</v>
      </c>
      <c r="M28">
        <f t="shared" si="3"/>
        <v>0.08557142857142858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0.005</v>
      </c>
      <c r="F29">
        <v>-0.068</v>
      </c>
      <c r="G29">
        <f t="shared" si="0"/>
        <v>0.06818357573492315</v>
      </c>
      <c r="H29">
        <f>($G$32*28)+$G$33</f>
        <v>0.06818357573492315</v>
      </c>
      <c r="I29">
        <f t="shared" si="1"/>
        <v>0</v>
      </c>
      <c r="J29">
        <f>($E$32*28)+$E$33</f>
        <v>0.0050000000000000044</v>
      </c>
      <c r="K29">
        <f t="shared" si="2"/>
        <v>0</v>
      </c>
      <c r="L29">
        <f>($F$32*28)+$F$33</f>
        <v>-0.068</v>
      </c>
      <c r="M29">
        <f t="shared" si="3"/>
        <v>0</v>
      </c>
    </row>
    <row r="31" spans="8:13" ht="12.75">
      <c r="H31" s="1" t="s">
        <v>2</v>
      </c>
      <c r="I31">
        <f>MIN(I1:I29)</f>
        <v>-0.14679201419987659</v>
      </c>
      <c r="J31" s="1" t="s">
        <v>2</v>
      </c>
      <c r="K31">
        <f>MIN(K1:K29)</f>
        <v>-0.029321428571428554</v>
      </c>
      <c r="L31" s="1" t="s">
        <v>2</v>
      </c>
      <c r="M31">
        <f>MIN(M1:M29)</f>
        <v>0</v>
      </c>
    </row>
    <row r="32" spans="4:13" ht="12.75">
      <c r="D32" t="s">
        <v>3</v>
      </c>
      <c r="E32">
        <f>(E29-E1)/28</f>
        <v>0.008321428571428572</v>
      </c>
      <c r="F32">
        <f>(F29-F1)/28</f>
        <v>0.0005714285714285715</v>
      </c>
      <c r="G32">
        <f>(G29-G1)/28</f>
        <v>-0.006242782322888425</v>
      </c>
      <c r="H32" s="1" t="s">
        <v>0</v>
      </c>
      <c r="I32">
        <f>MAX(I1:I31)</f>
        <v>0.02469900866068253</v>
      </c>
      <c r="J32" s="1" t="s">
        <v>0</v>
      </c>
      <c r="K32">
        <f>MAX(K1:K31)</f>
        <v>0.1522142857142857</v>
      </c>
      <c r="L32" s="1" t="s">
        <v>0</v>
      </c>
      <c r="M32">
        <f>MAX(M1:M31)</f>
        <v>0.20157142857142857</v>
      </c>
    </row>
    <row r="33" spans="4:13" ht="12.75">
      <c r="D33" t="s">
        <v>4</v>
      </c>
      <c r="E33">
        <f>E1</f>
        <v>-0.228</v>
      </c>
      <c r="F33">
        <f>F1</f>
        <v>-0.084</v>
      </c>
      <c r="G33">
        <f>G1</f>
        <v>0.24298148077579904</v>
      </c>
      <c r="H33" s="1" t="s">
        <v>1</v>
      </c>
      <c r="I33">
        <f>STDEV(I1:I29)</f>
        <v>0.05499670232458321</v>
      </c>
      <c r="J33" s="1" t="s">
        <v>1</v>
      </c>
      <c r="K33">
        <f>STDEV(K1:K29)</f>
        <v>0.04575463529661196</v>
      </c>
      <c r="L33" s="1" t="s">
        <v>1</v>
      </c>
      <c r="M33">
        <f>STDEV(M1:M29)</f>
        <v>0.04848363915081166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0</v>
      </c>
      <c r="C1">
        <v>4.547</v>
      </c>
      <c r="D1">
        <v>1.689</v>
      </c>
      <c r="E1">
        <v>-0.095</v>
      </c>
      <c r="F1">
        <v>-0.118</v>
      </c>
      <c r="G1">
        <f aca="true" t="shared" si="0" ref="G1:G29">SQRT(F1*F1+E1*E1)</f>
        <v>0.1514892735476674</v>
      </c>
      <c r="H1">
        <f>($G$32*0)+$G$33</f>
        <v>0.1514892735476674</v>
      </c>
      <c r="I1">
        <f aca="true" t="shared" si="1" ref="I1:I29">G1-H1</f>
        <v>0</v>
      </c>
      <c r="J1">
        <f>($E$32*0)+$E$33</f>
        <v>-0.095</v>
      </c>
      <c r="K1">
        <f aca="true" t="shared" si="2" ref="K1:K29">E1-J1</f>
        <v>0</v>
      </c>
      <c r="L1">
        <f>($F$32*0)+$F$33</f>
        <v>-0.118</v>
      </c>
      <c r="M1">
        <f aca="true" t="shared" si="3" ref="M1:M29">F1-L1</f>
        <v>0</v>
      </c>
    </row>
    <row r="2" spans="1:13" ht="12.75">
      <c r="A2">
        <v>0.148</v>
      </c>
      <c r="B2">
        <v>0</v>
      </c>
      <c r="C2">
        <v>4.547</v>
      </c>
      <c r="D2">
        <v>1.689</v>
      </c>
      <c r="E2">
        <v>-0.09</v>
      </c>
      <c r="F2">
        <v>-0.12</v>
      </c>
      <c r="G2">
        <f t="shared" si="0"/>
        <v>0.15</v>
      </c>
      <c r="H2">
        <f>($G$32*1)+$G$33</f>
        <v>0.14998357721971156</v>
      </c>
      <c r="I2">
        <f t="shared" si="1"/>
        <v>1.6422780288433136E-05</v>
      </c>
      <c r="J2">
        <f>($E$32*1)+$E$33</f>
        <v>-0.091</v>
      </c>
      <c r="K2">
        <f t="shared" si="2"/>
        <v>0.0010000000000000009</v>
      </c>
      <c r="L2">
        <f>($F$32*1)+$F$33</f>
        <v>-0.11764285714285713</v>
      </c>
      <c r="M2">
        <f t="shared" si="3"/>
        <v>-0.002357142857142863</v>
      </c>
    </row>
    <row r="3" spans="1:13" ht="12.75">
      <c r="A3">
        <v>0.148</v>
      </c>
      <c r="B3">
        <v>0</v>
      </c>
      <c r="C3">
        <v>4.547</v>
      </c>
      <c r="D3">
        <v>1.689</v>
      </c>
      <c r="E3">
        <v>-0.067</v>
      </c>
      <c r="F3">
        <v>-0.075</v>
      </c>
      <c r="G3">
        <f t="shared" si="0"/>
        <v>0.10056838469419702</v>
      </c>
      <c r="H3">
        <f>($G$32*2)+$G$33</f>
        <v>0.14847788089175573</v>
      </c>
      <c r="I3">
        <f t="shared" si="1"/>
        <v>-0.047909496197558715</v>
      </c>
      <c r="J3">
        <f>($E$32*2)+$E$33</f>
        <v>-0.087</v>
      </c>
      <c r="K3">
        <f t="shared" si="2"/>
        <v>0.01999999999999999</v>
      </c>
      <c r="L3">
        <f>($F$32*2)+$F$33</f>
        <v>-0.11728571428571428</v>
      </c>
      <c r="M3">
        <f t="shared" si="3"/>
        <v>0.04228571428571429</v>
      </c>
    </row>
    <row r="4" spans="1:13" ht="12.75">
      <c r="A4">
        <v>0.148</v>
      </c>
      <c r="B4">
        <v>0</v>
      </c>
      <c r="C4">
        <v>4.547</v>
      </c>
      <c r="D4">
        <v>1.689</v>
      </c>
      <c r="E4">
        <v>-0.043</v>
      </c>
      <c r="F4">
        <v>-0.011</v>
      </c>
      <c r="G4">
        <f t="shared" si="0"/>
        <v>0.04438468204234429</v>
      </c>
      <c r="H4">
        <f>($G$32*3)+$G$33</f>
        <v>0.14697218456379993</v>
      </c>
      <c r="I4">
        <f t="shared" si="1"/>
        <v>-0.10258750252145564</v>
      </c>
      <c r="J4">
        <f>($E$32*3)+$E$33</f>
        <v>-0.083</v>
      </c>
      <c r="K4">
        <f t="shared" si="2"/>
        <v>0.04000000000000001</v>
      </c>
      <c r="L4">
        <f>($F$32*3)+$F$33</f>
        <v>-0.11692857142857142</v>
      </c>
      <c r="M4">
        <f t="shared" si="3"/>
        <v>0.10592857142857143</v>
      </c>
    </row>
    <row r="5" spans="1:13" ht="12.75">
      <c r="A5">
        <v>0.148</v>
      </c>
      <c r="B5">
        <v>0</v>
      </c>
      <c r="C5">
        <v>4.547</v>
      </c>
      <c r="D5">
        <v>1.689</v>
      </c>
      <c r="E5">
        <v>-0.021</v>
      </c>
      <c r="F5">
        <v>-0.021</v>
      </c>
      <c r="G5">
        <f t="shared" si="0"/>
        <v>0.029698484809835</v>
      </c>
      <c r="H5">
        <f>($G$32*4)+$G$33</f>
        <v>0.1454664882358441</v>
      </c>
      <c r="I5">
        <f t="shared" si="1"/>
        <v>-0.1157680034260091</v>
      </c>
      <c r="J5">
        <f>($E$32*4)+$E$33</f>
        <v>-0.079</v>
      </c>
      <c r="K5">
        <f t="shared" si="2"/>
        <v>0.057999999999999996</v>
      </c>
      <c r="L5">
        <f>($F$32*4)+$F$33</f>
        <v>-0.11657142857142856</v>
      </c>
      <c r="M5">
        <f t="shared" si="3"/>
        <v>0.09557142857142856</v>
      </c>
    </row>
    <row r="6" spans="1:13" ht="12.75">
      <c r="A6">
        <v>0.148</v>
      </c>
      <c r="B6">
        <v>0</v>
      </c>
      <c r="C6">
        <v>4.547</v>
      </c>
      <c r="D6">
        <v>1.689</v>
      </c>
      <c r="E6">
        <v>-0.047</v>
      </c>
      <c r="F6">
        <v>-0.077</v>
      </c>
      <c r="G6">
        <f t="shared" si="0"/>
        <v>0.09021086409075128</v>
      </c>
      <c r="H6">
        <f>($G$32*5)+$G$33</f>
        <v>0.14396079190788827</v>
      </c>
      <c r="I6">
        <f t="shared" si="1"/>
        <v>-0.053749927817136986</v>
      </c>
      <c r="J6">
        <f>($E$32*5)+$E$33</f>
        <v>-0.075</v>
      </c>
      <c r="K6">
        <f t="shared" si="2"/>
        <v>0.027999999999999997</v>
      </c>
      <c r="L6">
        <f>($F$32*5)+$F$33</f>
        <v>-0.11621428571428571</v>
      </c>
      <c r="M6">
        <f t="shared" si="3"/>
        <v>0.039214285714285715</v>
      </c>
    </row>
    <row r="7" spans="1:13" ht="12.75">
      <c r="A7">
        <v>0.148</v>
      </c>
      <c r="B7">
        <v>0</v>
      </c>
      <c r="C7">
        <v>4.547</v>
      </c>
      <c r="D7">
        <v>1.689</v>
      </c>
      <c r="E7">
        <v>-0.057</v>
      </c>
      <c r="F7">
        <v>-0.086</v>
      </c>
      <c r="G7">
        <f t="shared" si="0"/>
        <v>0.10317460927960909</v>
      </c>
      <c r="H7">
        <f>($G$32*6)+$G$33</f>
        <v>0.14245509557993247</v>
      </c>
      <c r="I7">
        <f t="shared" si="1"/>
        <v>-0.03928048630032338</v>
      </c>
      <c r="J7">
        <f>($E$32*6)+$E$33</f>
        <v>-0.07100000000000001</v>
      </c>
      <c r="K7">
        <f t="shared" si="2"/>
        <v>0.014000000000000005</v>
      </c>
      <c r="L7">
        <f>($F$32*6)+$F$33</f>
        <v>-0.11585714285714285</v>
      </c>
      <c r="M7">
        <f t="shared" si="3"/>
        <v>0.02985714285714286</v>
      </c>
    </row>
    <row r="8" spans="1:13" ht="12.75">
      <c r="A8">
        <v>0.148</v>
      </c>
      <c r="B8">
        <v>0</v>
      </c>
      <c r="C8">
        <v>4.547</v>
      </c>
      <c r="D8">
        <v>1.689</v>
      </c>
      <c r="E8">
        <v>-0.062</v>
      </c>
      <c r="F8">
        <v>-0.06</v>
      </c>
      <c r="G8">
        <f t="shared" si="0"/>
        <v>0.08627861844049196</v>
      </c>
      <c r="H8">
        <f>($G$32*7)+$G$33</f>
        <v>0.14094939925197664</v>
      </c>
      <c r="I8">
        <f t="shared" si="1"/>
        <v>-0.05467078081148467</v>
      </c>
      <c r="J8">
        <f>($E$32*7)+$E$33</f>
        <v>-0.067</v>
      </c>
      <c r="K8">
        <f t="shared" si="2"/>
        <v>0.0050000000000000044</v>
      </c>
      <c r="L8">
        <f>($F$32*7)+$F$33</f>
        <v>-0.11549999999999999</v>
      </c>
      <c r="M8">
        <f t="shared" si="3"/>
        <v>0.055499999999999994</v>
      </c>
    </row>
    <row r="9" spans="1:13" ht="12.75">
      <c r="A9">
        <v>0.148</v>
      </c>
      <c r="B9">
        <v>0</v>
      </c>
      <c r="C9">
        <v>4.547</v>
      </c>
      <c r="D9">
        <v>1.689</v>
      </c>
      <c r="E9">
        <v>-0.015</v>
      </c>
      <c r="F9">
        <v>-0.034</v>
      </c>
      <c r="G9">
        <f t="shared" si="0"/>
        <v>0.03716180835212409</v>
      </c>
      <c r="H9">
        <f>($G$32*8)+$G$33</f>
        <v>0.1394437029240208</v>
      </c>
      <c r="I9">
        <f t="shared" si="1"/>
        <v>-0.10228189457189671</v>
      </c>
      <c r="J9">
        <f>($E$32*8)+$E$33</f>
        <v>-0.063</v>
      </c>
      <c r="K9">
        <f t="shared" si="2"/>
        <v>0.048</v>
      </c>
      <c r="L9">
        <f>($F$32*8)+$F$33</f>
        <v>-0.11514285714285714</v>
      </c>
      <c r="M9">
        <f t="shared" si="3"/>
        <v>0.08114285714285714</v>
      </c>
    </row>
    <row r="10" spans="1:13" ht="12.75">
      <c r="A10">
        <v>0.148</v>
      </c>
      <c r="B10">
        <v>0</v>
      </c>
      <c r="C10">
        <v>4.547</v>
      </c>
      <c r="D10">
        <v>1.689</v>
      </c>
      <c r="E10">
        <v>0.017</v>
      </c>
      <c r="F10">
        <v>-0.078</v>
      </c>
      <c r="G10">
        <f t="shared" si="0"/>
        <v>0.07983107164506813</v>
      </c>
      <c r="H10">
        <f>($G$32*9)+$G$33</f>
        <v>0.13793800659606498</v>
      </c>
      <c r="I10">
        <f t="shared" si="1"/>
        <v>-0.05810693495099685</v>
      </c>
      <c r="J10">
        <f>($E$32*9)+$E$33</f>
        <v>-0.059</v>
      </c>
      <c r="K10">
        <f t="shared" si="2"/>
        <v>0.076</v>
      </c>
      <c r="L10">
        <f>($F$32*9)+$F$33</f>
        <v>-0.11478571428571428</v>
      </c>
      <c r="M10">
        <f t="shared" si="3"/>
        <v>0.03678571428571428</v>
      </c>
    </row>
    <row r="11" spans="1:13" ht="12.75">
      <c r="A11">
        <v>0.148</v>
      </c>
      <c r="B11">
        <v>0</v>
      </c>
      <c r="C11">
        <v>4.547</v>
      </c>
      <c r="D11">
        <v>1.689</v>
      </c>
      <c r="E11">
        <v>0.006</v>
      </c>
      <c r="F11">
        <v>-0.096</v>
      </c>
      <c r="G11">
        <f t="shared" si="0"/>
        <v>0.09618731725128839</v>
      </c>
      <c r="H11">
        <f>($G$32*10)+$G$33</f>
        <v>0.13643231026810915</v>
      </c>
      <c r="I11">
        <f t="shared" si="1"/>
        <v>-0.04024499301682076</v>
      </c>
      <c r="J11">
        <f>($E$32*10)+$E$33</f>
        <v>-0.055</v>
      </c>
      <c r="K11">
        <f t="shared" si="2"/>
        <v>0.061</v>
      </c>
      <c r="L11">
        <f>($F$32*10)+$F$33</f>
        <v>-0.11442857142857142</v>
      </c>
      <c r="M11">
        <f t="shared" si="3"/>
        <v>0.01842857142857142</v>
      </c>
    </row>
    <row r="12" spans="1:13" ht="12.75">
      <c r="A12">
        <v>0.148</v>
      </c>
      <c r="B12">
        <v>0</v>
      </c>
      <c r="C12">
        <v>4.547</v>
      </c>
      <c r="D12">
        <v>1.689</v>
      </c>
      <c r="E12">
        <v>0.01</v>
      </c>
      <c r="F12">
        <v>-0.077</v>
      </c>
      <c r="G12">
        <f t="shared" si="0"/>
        <v>0.07764663547121665</v>
      </c>
      <c r="H12">
        <f>($G$32*11)+$G$33</f>
        <v>0.13492661394015334</v>
      </c>
      <c r="I12">
        <f t="shared" si="1"/>
        <v>-0.05727997846893669</v>
      </c>
      <c r="J12">
        <f>($E$32*11)+$E$33</f>
        <v>-0.051000000000000004</v>
      </c>
      <c r="K12">
        <f t="shared" si="2"/>
        <v>0.061000000000000006</v>
      </c>
      <c r="L12">
        <f>($F$32*11)+$F$33</f>
        <v>-0.11407142857142857</v>
      </c>
      <c r="M12">
        <f t="shared" si="3"/>
        <v>0.037071428571428575</v>
      </c>
    </row>
    <row r="13" spans="1:13" ht="12.75">
      <c r="A13">
        <v>0.148</v>
      </c>
      <c r="B13">
        <v>0</v>
      </c>
      <c r="C13">
        <v>4.547</v>
      </c>
      <c r="D13">
        <v>1.689</v>
      </c>
      <c r="E13">
        <v>0.02</v>
      </c>
      <c r="F13">
        <v>-0.058</v>
      </c>
      <c r="G13">
        <f t="shared" si="0"/>
        <v>0.06135144660071187</v>
      </c>
      <c r="H13">
        <f>($G$32*12)+$G$33</f>
        <v>0.13342091761219751</v>
      </c>
      <c r="I13">
        <f t="shared" si="1"/>
        <v>-0.07206947101148564</v>
      </c>
      <c r="J13">
        <f>($E$32*12)+$E$33</f>
        <v>-0.047</v>
      </c>
      <c r="K13">
        <f t="shared" si="2"/>
        <v>0.067</v>
      </c>
      <c r="L13">
        <f>($F$32*12)+$F$33</f>
        <v>-0.11371428571428571</v>
      </c>
      <c r="M13">
        <f t="shared" si="3"/>
        <v>0.05571428571428571</v>
      </c>
    </row>
    <row r="14" spans="1:13" ht="12.75">
      <c r="A14">
        <v>0.148</v>
      </c>
      <c r="B14">
        <v>0</v>
      </c>
      <c r="C14">
        <v>4.547</v>
      </c>
      <c r="D14">
        <v>1.689</v>
      </c>
      <c r="E14">
        <v>0.013</v>
      </c>
      <c r="F14">
        <v>-0.018</v>
      </c>
      <c r="G14">
        <f t="shared" si="0"/>
        <v>0.022203603311174516</v>
      </c>
      <c r="H14">
        <f>($G$32*13)+$G$33</f>
        <v>0.13191522128424168</v>
      </c>
      <c r="I14">
        <f t="shared" si="1"/>
        <v>-0.10971161797306717</v>
      </c>
      <c r="J14">
        <f>($E$32*13)+$E$33</f>
        <v>-0.043</v>
      </c>
      <c r="K14">
        <f t="shared" si="2"/>
        <v>0.055999999999999994</v>
      </c>
      <c r="L14">
        <f>($F$32*13)+$F$33</f>
        <v>-0.11335714285714285</v>
      </c>
      <c r="M14">
        <f t="shared" si="3"/>
        <v>0.09535714285714285</v>
      </c>
    </row>
    <row r="15" spans="1:13" ht="12.75">
      <c r="A15">
        <v>0.148</v>
      </c>
      <c r="B15">
        <v>0</v>
      </c>
      <c r="C15">
        <v>4.547</v>
      </c>
      <c r="D15">
        <v>1.689</v>
      </c>
      <c r="E15">
        <v>-0.007</v>
      </c>
      <c r="F15">
        <v>-0.033</v>
      </c>
      <c r="G15">
        <f t="shared" si="0"/>
        <v>0.033734255586866005</v>
      </c>
      <c r="H15">
        <f>($G$32*14)+$G$33</f>
        <v>0.13040952495628588</v>
      </c>
      <c r="I15">
        <f t="shared" si="1"/>
        <v>-0.09667526936941988</v>
      </c>
      <c r="J15">
        <f>($E$32*14)+$E$33</f>
        <v>-0.039</v>
      </c>
      <c r="K15">
        <f t="shared" si="2"/>
        <v>0.032</v>
      </c>
      <c r="L15">
        <f>($F$32*14)+$F$33</f>
        <v>-0.11299999999999999</v>
      </c>
      <c r="M15">
        <f t="shared" si="3"/>
        <v>0.07999999999999999</v>
      </c>
    </row>
    <row r="16" spans="1:13" ht="12.75">
      <c r="A16">
        <v>0.148</v>
      </c>
      <c r="B16">
        <v>0</v>
      </c>
      <c r="C16">
        <v>4.547</v>
      </c>
      <c r="D16">
        <v>1.689</v>
      </c>
      <c r="E16">
        <v>-0.025</v>
      </c>
      <c r="F16">
        <v>-0.038</v>
      </c>
      <c r="G16">
        <f t="shared" si="0"/>
        <v>0.04548626166217664</v>
      </c>
      <c r="H16">
        <f>($G$32*15)+$G$33</f>
        <v>0.12890382862833005</v>
      </c>
      <c r="I16">
        <f t="shared" si="1"/>
        <v>-0.0834175669661534</v>
      </c>
      <c r="J16">
        <f>($E$32*15)+$E$33</f>
        <v>-0.035</v>
      </c>
      <c r="K16">
        <f t="shared" si="2"/>
        <v>0.010000000000000002</v>
      </c>
      <c r="L16">
        <f>($F$32*15)+$F$33</f>
        <v>-0.11264285714285714</v>
      </c>
      <c r="M16">
        <f t="shared" si="3"/>
        <v>0.07464285714285715</v>
      </c>
    </row>
    <row r="17" spans="1:13" ht="12.75">
      <c r="A17">
        <v>0.148</v>
      </c>
      <c r="B17">
        <v>0</v>
      </c>
      <c r="C17">
        <v>4.547</v>
      </c>
      <c r="D17">
        <v>1.689</v>
      </c>
      <c r="E17">
        <v>0.003</v>
      </c>
      <c r="F17">
        <v>-0.04</v>
      </c>
      <c r="G17">
        <f t="shared" si="0"/>
        <v>0.04011234224026316</v>
      </c>
      <c r="H17">
        <f>($G$32*16)+$G$33</f>
        <v>0.12739813230037422</v>
      </c>
      <c r="I17">
        <f t="shared" si="1"/>
        <v>-0.08728579006011106</v>
      </c>
      <c r="J17">
        <f>($E$32*16)+$E$33</f>
        <v>-0.031</v>
      </c>
      <c r="K17">
        <f t="shared" si="2"/>
        <v>0.034</v>
      </c>
      <c r="L17">
        <f>($F$32*16)+$F$33</f>
        <v>-0.11228571428571428</v>
      </c>
      <c r="M17">
        <f t="shared" si="3"/>
        <v>0.07228571428571429</v>
      </c>
    </row>
    <row r="18" spans="1:13" ht="12.75">
      <c r="A18">
        <v>0.148</v>
      </c>
      <c r="B18">
        <v>0</v>
      </c>
      <c r="C18">
        <v>4.547</v>
      </c>
      <c r="D18">
        <v>1.689</v>
      </c>
      <c r="E18">
        <v>0.064</v>
      </c>
      <c r="F18">
        <v>-0.028</v>
      </c>
      <c r="G18">
        <f t="shared" si="0"/>
        <v>0.06985699678629192</v>
      </c>
      <c r="H18">
        <f>($G$32*17)+$G$33</f>
        <v>0.1258924359724184</v>
      </c>
      <c r="I18">
        <f t="shared" si="1"/>
        <v>-0.05603543918612647</v>
      </c>
      <c r="J18">
        <f>($E$32*17)+$E$33</f>
        <v>-0.026999999999999996</v>
      </c>
      <c r="K18">
        <f t="shared" si="2"/>
        <v>0.091</v>
      </c>
      <c r="L18">
        <f>($F$32*17)+$F$33</f>
        <v>-0.11192857142857142</v>
      </c>
      <c r="M18">
        <f t="shared" si="3"/>
        <v>0.08392857142857142</v>
      </c>
    </row>
    <row r="19" spans="1:13" ht="12.75">
      <c r="A19">
        <v>0.148</v>
      </c>
      <c r="B19">
        <v>0</v>
      </c>
      <c r="C19">
        <v>4.547</v>
      </c>
      <c r="D19">
        <v>1.689</v>
      </c>
      <c r="E19">
        <v>0.096</v>
      </c>
      <c r="F19">
        <v>-0.016</v>
      </c>
      <c r="G19">
        <f t="shared" si="0"/>
        <v>0.09732420048477151</v>
      </c>
      <c r="H19">
        <f>($G$32*18)+$G$33</f>
        <v>0.12438673964446258</v>
      </c>
      <c r="I19">
        <f t="shared" si="1"/>
        <v>-0.027062539159691062</v>
      </c>
      <c r="J19">
        <f>($E$32*18)+$E$33</f>
        <v>-0.022999999999999993</v>
      </c>
      <c r="K19">
        <f t="shared" si="2"/>
        <v>0.119</v>
      </c>
      <c r="L19">
        <f>($F$32*18)+$F$33</f>
        <v>-0.11157142857142857</v>
      </c>
      <c r="M19">
        <f t="shared" si="3"/>
        <v>0.09557142857142857</v>
      </c>
    </row>
    <row r="20" spans="1:13" ht="12.75">
      <c r="A20">
        <v>0.148</v>
      </c>
      <c r="B20">
        <v>0</v>
      </c>
      <c r="C20">
        <v>4.547</v>
      </c>
      <c r="D20">
        <v>1.689</v>
      </c>
      <c r="E20">
        <v>0.082</v>
      </c>
      <c r="F20">
        <v>-0.002</v>
      </c>
      <c r="G20">
        <f t="shared" si="0"/>
        <v>0.08202438661763951</v>
      </c>
      <c r="H20">
        <f>($G$32*19)+$G$33</f>
        <v>0.12288104331650676</v>
      </c>
      <c r="I20">
        <f t="shared" si="1"/>
        <v>-0.04085665669886725</v>
      </c>
      <c r="J20">
        <f>($E$32*19)+$E$33</f>
        <v>-0.019000000000000003</v>
      </c>
      <c r="K20">
        <f t="shared" si="2"/>
        <v>0.101</v>
      </c>
      <c r="L20">
        <f>($F$32*19)+$F$33</f>
        <v>-0.11121428571428571</v>
      </c>
      <c r="M20">
        <f t="shared" si="3"/>
        <v>0.10921428571428571</v>
      </c>
    </row>
    <row r="21" spans="1:13" ht="12.75">
      <c r="A21">
        <v>0.148</v>
      </c>
      <c r="B21">
        <v>0</v>
      </c>
      <c r="C21">
        <v>4.547</v>
      </c>
      <c r="D21">
        <v>1.689</v>
      </c>
      <c r="E21">
        <v>0.06</v>
      </c>
      <c r="F21">
        <v>0.005</v>
      </c>
      <c r="G21">
        <f t="shared" si="0"/>
        <v>0.06020797289396147</v>
      </c>
      <c r="H21">
        <f>($G$32*20)+$G$33</f>
        <v>0.12137534698855093</v>
      </c>
      <c r="I21">
        <f t="shared" si="1"/>
        <v>-0.06116737409458946</v>
      </c>
      <c r="J21">
        <f>($E$32*20)+$E$33</f>
        <v>-0.015</v>
      </c>
      <c r="K21">
        <f t="shared" si="2"/>
        <v>0.075</v>
      </c>
      <c r="L21">
        <f>($F$32*20)+$F$33</f>
        <v>-0.11085714285714285</v>
      </c>
      <c r="M21">
        <f t="shared" si="3"/>
        <v>0.11585714285714285</v>
      </c>
    </row>
    <row r="22" spans="1:13" ht="12.75">
      <c r="A22">
        <v>0.148</v>
      </c>
      <c r="B22">
        <v>0</v>
      </c>
      <c r="C22">
        <v>4.547</v>
      </c>
      <c r="D22">
        <v>1.689</v>
      </c>
      <c r="E22">
        <v>0.054</v>
      </c>
      <c r="F22">
        <v>-0.012</v>
      </c>
      <c r="G22">
        <f t="shared" si="0"/>
        <v>0.05531726674375732</v>
      </c>
      <c r="H22">
        <f>($G$32*21)+$G$33</f>
        <v>0.1198696506605951</v>
      </c>
      <c r="I22">
        <f t="shared" si="1"/>
        <v>-0.06455238391683778</v>
      </c>
      <c r="J22">
        <f>($E$32*21)+$E$33</f>
        <v>-0.010999999999999996</v>
      </c>
      <c r="K22">
        <f t="shared" si="2"/>
        <v>0.065</v>
      </c>
      <c r="L22">
        <f>($F$32*21)+$F$33</f>
        <v>-0.1105</v>
      </c>
      <c r="M22">
        <f t="shared" si="3"/>
        <v>0.0985</v>
      </c>
    </row>
    <row r="23" spans="1:13" ht="12.75">
      <c r="A23">
        <v>0.148</v>
      </c>
      <c r="B23">
        <v>0</v>
      </c>
      <c r="C23">
        <v>4.547</v>
      </c>
      <c r="D23">
        <v>1.689</v>
      </c>
      <c r="E23">
        <v>0.047</v>
      </c>
      <c r="F23">
        <v>-0.024</v>
      </c>
      <c r="G23">
        <f t="shared" si="0"/>
        <v>0.052773099207835045</v>
      </c>
      <c r="H23">
        <f>($G$32*22)+$G$33</f>
        <v>0.11836395433263928</v>
      </c>
      <c r="I23">
        <f t="shared" si="1"/>
        <v>-0.06559085512480424</v>
      </c>
      <c r="J23">
        <f>($E$32*22)+$E$33</f>
        <v>-0.007000000000000006</v>
      </c>
      <c r="K23">
        <f t="shared" si="2"/>
        <v>0.054000000000000006</v>
      </c>
      <c r="L23">
        <f>($F$32*22)+$F$33</f>
        <v>-0.11014285714285714</v>
      </c>
      <c r="M23">
        <f t="shared" si="3"/>
        <v>0.08614285714285713</v>
      </c>
    </row>
    <row r="24" spans="1:13" ht="12.75">
      <c r="A24">
        <v>0.148</v>
      </c>
      <c r="B24">
        <v>0</v>
      </c>
      <c r="C24">
        <v>4.547</v>
      </c>
      <c r="D24">
        <v>1.689</v>
      </c>
      <c r="E24">
        <v>0.029</v>
      </c>
      <c r="F24">
        <v>-0.015</v>
      </c>
      <c r="G24">
        <f t="shared" si="0"/>
        <v>0.03264965543462902</v>
      </c>
      <c r="H24">
        <f>($G$32*23)+$G$33</f>
        <v>0.11685825800468347</v>
      </c>
      <c r="I24">
        <f t="shared" si="1"/>
        <v>-0.08420860257005444</v>
      </c>
      <c r="J24">
        <f>($E$32*23)+$E$33</f>
        <v>-0.0030000000000000027</v>
      </c>
      <c r="K24">
        <f t="shared" si="2"/>
        <v>0.032</v>
      </c>
      <c r="L24">
        <f>($F$32*23)+$F$33</f>
        <v>-0.10978571428571428</v>
      </c>
      <c r="M24">
        <f t="shared" si="3"/>
        <v>0.09478571428571428</v>
      </c>
    </row>
    <row r="25" spans="1:13" ht="12.75">
      <c r="A25">
        <v>0.148</v>
      </c>
      <c r="B25">
        <v>0</v>
      </c>
      <c r="C25">
        <v>4.547</v>
      </c>
      <c r="D25">
        <v>1.689</v>
      </c>
      <c r="E25">
        <v>0.002</v>
      </c>
      <c r="F25">
        <v>0.034</v>
      </c>
      <c r="G25">
        <f t="shared" si="0"/>
        <v>0.03405877273185281</v>
      </c>
      <c r="H25">
        <f>($G$32*24)+$G$33</f>
        <v>0.11535256167672764</v>
      </c>
      <c r="I25">
        <f t="shared" si="1"/>
        <v>-0.08129378894487482</v>
      </c>
      <c r="J25">
        <f>($E$32*24)+$E$33</f>
        <v>0.0010000000000000009</v>
      </c>
      <c r="K25">
        <f t="shared" si="2"/>
        <v>0.0009999999999999992</v>
      </c>
      <c r="L25">
        <f>($F$32*24)+$F$33</f>
        <v>-0.10942857142857143</v>
      </c>
      <c r="M25">
        <f t="shared" si="3"/>
        <v>0.14342857142857143</v>
      </c>
    </row>
    <row r="26" spans="1:13" ht="12.75">
      <c r="A26">
        <v>0.148</v>
      </c>
      <c r="B26">
        <v>0</v>
      </c>
      <c r="C26">
        <v>4.547</v>
      </c>
      <c r="D26">
        <v>1.689</v>
      </c>
      <c r="E26">
        <v>-0.015</v>
      </c>
      <c r="F26">
        <v>0.031</v>
      </c>
      <c r="G26">
        <f t="shared" si="0"/>
        <v>0.034438350715445126</v>
      </c>
      <c r="H26">
        <f>($G$32*25)+$G$33</f>
        <v>0.11384686534877181</v>
      </c>
      <c r="I26">
        <f t="shared" si="1"/>
        <v>-0.07940851463332668</v>
      </c>
      <c r="J26">
        <f>($E$32*25)+$E$33</f>
        <v>0.0050000000000000044</v>
      </c>
      <c r="K26">
        <f t="shared" si="2"/>
        <v>-0.020000000000000004</v>
      </c>
      <c r="L26">
        <f>($F$32*25)+$F$33</f>
        <v>-0.10907142857142857</v>
      </c>
      <c r="M26">
        <f t="shared" si="3"/>
        <v>0.14007142857142857</v>
      </c>
    </row>
    <row r="27" spans="1:13" ht="12.75">
      <c r="A27">
        <v>0.148</v>
      </c>
      <c r="B27">
        <v>0</v>
      </c>
      <c r="C27">
        <v>4.547</v>
      </c>
      <c r="D27">
        <v>1.689</v>
      </c>
      <c r="E27">
        <v>-0.017</v>
      </c>
      <c r="F27">
        <v>0.015</v>
      </c>
      <c r="G27">
        <f t="shared" si="0"/>
        <v>0.022671568097509268</v>
      </c>
      <c r="H27">
        <f>($G$32*26)+$G$33</f>
        <v>0.11234116902081599</v>
      </c>
      <c r="I27">
        <f t="shared" si="1"/>
        <v>-0.08966960092330672</v>
      </c>
      <c r="J27">
        <f>($E$32*26)+$E$33</f>
        <v>0.009000000000000008</v>
      </c>
      <c r="K27">
        <f t="shared" si="2"/>
        <v>-0.02600000000000001</v>
      </c>
      <c r="L27">
        <f>($F$32*26)+$F$33</f>
        <v>-0.10871428571428571</v>
      </c>
      <c r="M27">
        <f t="shared" si="3"/>
        <v>0.12371428571428571</v>
      </c>
    </row>
    <row r="28" spans="1:13" ht="12.75">
      <c r="A28">
        <v>0.148</v>
      </c>
      <c r="B28">
        <v>0</v>
      </c>
      <c r="C28">
        <v>4.547</v>
      </c>
      <c r="D28">
        <v>1.689</v>
      </c>
      <c r="E28">
        <v>0.016</v>
      </c>
      <c r="F28">
        <v>-0.085</v>
      </c>
      <c r="G28">
        <f t="shared" si="0"/>
        <v>0.08649277426467486</v>
      </c>
      <c r="H28">
        <f>($G$32*27)+$G$33</f>
        <v>0.11083547269286018</v>
      </c>
      <c r="I28">
        <f t="shared" si="1"/>
        <v>-0.024342698428185316</v>
      </c>
      <c r="J28">
        <f>($E$32*27)+$E$33</f>
        <v>0.012999999999999998</v>
      </c>
      <c r="K28">
        <f t="shared" si="2"/>
        <v>0.0030000000000000027</v>
      </c>
      <c r="L28">
        <f>($F$32*27)+$F$33</f>
        <v>-0.10835714285714286</v>
      </c>
      <c r="M28">
        <f t="shared" si="3"/>
        <v>0.023357142857142854</v>
      </c>
    </row>
    <row r="29" spans="1:13" ht="12.75">
      <c r="A29">
        <v>0.148</v>
      </c>
      <c r="B29">
        <v>0</v>
      </c>
      <c r="C29">
        <v>4.547</v>
      </c>
      <c r="D29">
        <v>1.689</v>
      </c>
      <c r="E29">
        <v>0.017</v>
      </c>
      <c r="F29">
        <v>-0.108</v>
      </c>
      <c r="G29">
        <f t="shared" si="0"/>
        <v>0.10932977636490435</v>
      </c>
      <c r="H29">
        <f>($G$32*28)+$G$33</f>
        <v>0.10932977636490435</v>
      </c>
      <c r="I29">
        <f t="shared" si="1"/>
        <v>0</v>
      </c>
      <c r="J29">
        <f>($E$32*28)+$E$33</f>
        <v>0.017</v>
      </c>
      <c r="K29">
        <f t="shared" si="2"/>
        <v>0</v>
      </c>
      <c r="L29">
        <f>($F$32*28)+$F$33</f>
        <v>-0.108</v>
      </c>
      <c r="M29">
        <f t="shared" si="3"/>
        <v>0</v>
      </c>
    </row>
    <row r="31" spans="8:13" ht="12.75">
      <c r="H31" s="1" t="s">
        <v>2</v>
      </c>
      <c r="I31">
        <f>MIN(I1:I29)</f>
        <v>-0.1157680034260091</v>
      </c>
      <c r="J31" s="1" t="s">
        <v>2</v>
      </c>
      <c r="K31">
        <f>MIN(K1:K29)</f>
        <v>-0.02600000000000001</v>
      </c>
      <c r="L31" s="1" t="s">
        <v>2</v>
      </c>
      <c r="M31">
        <f>MIN(M1:M29)</f>
        <v>-0.002357142857142863</v>
      </c>
    </row>
    <row r="32" spans="4:13" ht="12.75">
      <c r="D32" t="s">
        <v>3</v>
      </c>
      <c r="E32">
        <f>(E29-E1)/28</f>
        <v>0.004</v>
      </c>
      <c r="F32">
        <f>(F29-F1)/28</f>
        <v>0.000357142857142857</v>
      </c>
      <c r="G32">
        <f>(G29-G1)/28</f>
        <v>-0.001505696327955823</v>
      </c>
      <c r="H32" s="1" t="s">
        <v>0</v>
      </c>
      <c r="I32">
        <f>MAX(I1:I31)</f>
        <v>1.6422780288433136E-05</v>
      </c>
      <c r="J32" s="1" t="s">
        <v>0</v>
      </c>
      <c r="K32">
        <f>MAX(K1:K31)</f>
        <v>0.119</v>
      </c>
      <c r="L32" s="1" t="s">
        <v>0</v>
      </c>
      <c r="M32">
        <f>MAX(M1:M31)</f>
        <v>0.14342857142857143</v>
      </c>
    </row>
    <row r="33" spans="4:13" ht="12.75">
      <c r="D33" t="s">
        <v>4</v>
      </c>
      <c r="E33">
        <f>E1</f>
        <v>-0.095</v>
      </c>
      <c r="F33">
        <f>F1</f>
        <v>-0.118</v>
      </c>
      <c r="G33">
        <f>G1</f>
        <v>0.1514892735476674</v>
      </c>
      <c r="H33" s="1" t="s">
        <v>1</v>
      </c>
      <c r="I33">
        <f>STDEV(I1:I29)</f>
        <v>0.03206898891174978</v>
      </c>
      <c r="J33" s="1" t="s">
        <v>1</v>
      </c>
      <c r="K33">
        <f>STDEV(K1:K29)</f>
        <v>0.036417935277171014</v>
      </c>
      <c r="L33" s="1" t="s">
        <v>1</v>
      </c>
      <c r="M33">
        <f>STDEV(M1:M29)</f>
        <v>0.04140439777999769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</dc:creator>
  <cp:keywords/>
  <dc:description/>
  <cp:lastModifiedBy>Jack Fowler</cp:lastModifiedBy>
  <dcterms:created xsi:type="dcterms:W3CDTF">2000-09-01T14:37:52Z</dcterms:created>
  <dcterms:modified xsi:type="dcterms:W3CDTF">2002-07-23T17:52:26Z</dcterms:modified>
  <cp:category/>
  <cp:version/>
  <cp:contentType/>
  <cp:contentStatus/>
</cp:coreProperties>
</file>